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handon\Downloads\"/>
    </mc:Choice>
  </mc:AlternateContent>
  <xr:revisionPtr revIDLastSave="0" documentId="8_{872EE206-F8D8-4BF7-9920-276258533E30}" xr6:coauthVersionLast="47" xr6:coauthVersionMax="47" xr10:uidLastSave="{00000000-0000-0000-0000-000000000000}"/>
  <bookViews>
    <workbookView xWindow="-110" yWindow="-110" windowWidth="19420" windowHeight="11620" firstSheet="4" activeTab="4" xr2:uid="{5B5517BE-8906-4F4D-A777-DE001A60F479}"/>
  </bookViews>
  <sheets>
    <sheet name="Metadata" sheetId="3" state="hidden" r:id="rId1"/>
    <sheet name="2022 Schedule_Old" sheetId="2" state="hidden" r:id="rId2"/>
    <sheet name="Current Rates" sheetId="4" state="hidden" r:id="rId3"/>
    <sheet name="Current Rates_Cleaned" sheetId="5" state="hidden" r:id="rId4"/>
    <sheet name="Current Rates_Hard Codes" sheetId="6" r:id="rId5"/>
  </sheets>
  <definedNames>
    <definedName name="Monthly_Rate">Metadata!$B$5</definedName>
    <definedName name="VAT_2022">Metadata!$B$2</definedName>
    <definedName name="VAT_2025">Metadata!$B$3</definedName>
    <definedName name="VAT_2026">Metadata!$B$4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8" i="5" l="1"/>
  <c r="AR88" i="5"/>
  <c r="AQ88" i="5"/>
  <c r="AP88" i="5"/>
  <c r="AO88" i="5"/>
  <c r="AN88" i="5"/>
  <c r="AM88" i="5"/>
  <c r="AL88" i="5"/>
  <c r="AF88" i="5"/>
  <c r="AO87" i="5" s="1"/>
  <c r="AE88" i="5"/>
  <c r="W88" i="5"/>
  <c r="D88" i="5"/>
  <c r="AS87" i="5"/>
  <c r="AR87" i="5"/>
  <c r="AP87" i="5"/>
  <c r="AM87" i="5"/>
  <c r="AL87" i="5"/>
  <c r="AF87" i="5"/>
  <c r="AE87" i="5"/>
  <c r="W87" i="5"/>
  <c r="V87" i="5"/>
  <c r="Y87" i="5" s="1"/>
  <c r="G87" i="5"/>
  <c r="D87" i="5"/>
  <c r="AS86" i="5"/>
  <c r="AR86" i="5"/>
  <c r="AP86" i="5"/>
  <c r="AM86" i="5"/>
  <c r="AL86" i="5"/>
  <c r="AS85" i="5"/>
  <c r="AR85" i="5"/>
  <c r="AQ85" i="5"/>
  <c r="AP85" i="5"/>
  <c r="AO85" i="5"/>
  <c r="AN85" i="5"/>
  <c r="AM85" i="5"/>
  <c r="AL85" i="5"/>
  <c r="AF85" i="5"/>
  <c r="AE85" i="5"/>
  <c r="W85" i="5"/>
  <c r="D85" i="5"/>
  <c r="AS84" i="5"/>
  <c r="AR84" i="5"/>
  <c r="AQ84" i="5"/>
  <c r="AP84" i="5"/>
  <c r="AO84" i="5"/>
  <c r="AM84" i="5"/>
  <c r="AL84" i="5"/>
  <c r="AF84" i="5"/>
  <c r="AE84" i="5"/>
  <c r="AH84" i="5" s="1"/>
  <c r="W84" i="5"/>
  <c r="G84" i="5"/>
  <c r="D84" i="5"/>
  <c r="V84" i="5" s="1"/>
  <c r="AS83" i="5"/>
  <c r="AR83" i="5"/>
  <c r="AP83" i="5"/>
  <c r="AM83" i="5"/>
  <c r="AL83" i="5"/>
  <c r="AS82" i="5"/>
  <c r="AR82" i="5"/>
  <c r="AQ82" i="5"/>
  <c r="AP82" i="5"/>
  <c r="AO82" i="5"/>
  <c r="AN82" i="5"/>
  <c r="AM82" i="5"/>
  <c r="AL82" i="5"/>
  <c r="AS81" i="5"/>
  <c r="AR81" i="5"/>
  <c r="AQ81" i="5"/>
  <c r="AP81" i="5"/>
  <c r="AO81" i="5"/>
  <c r="AN81" i="5"/>
  <c r="AM81" i="5"/>
  <c r="AL81" i="5"/>
  <c r="AS80" i="5"/>
  <c r="AR80" i="5"/>
  <c r="AQ80" i="5"/>
  <c r="AP80" i="5"/>
  <c r="AO80" i="5"/>
  <c r="AN80" i="5"/>
  <c r="AM80" i="5"/>
  <c r="AL80" i="5"/>
  <c r="AJ80" i="5"/>
  <c r="AF80" i="5"/>
  <c r="AE80" i="5"/>
  <c r="AN79" i="5" s="1"/>
  <c r="AA80" i="5"/>
  <c r="AS79" i="5" s="1"/>
  <c r="W80" i="5"/>
  <c r="V80" i="5"/>
  <c r="Y80" i="5" s="1"/>
  <c r="G80" i="5"/>
  <c r="D80" i="5"/>
  <c r="AR79" i="5"/>
  <c r="AP79" i="5"/>
  <c r="AM79" i="5"/>
  <c r="AL79" i="5"/>
  <c r="AS78" i="5"/>
  <c r="AR78" i="5"/>
  <c r="AQ78" i="5"/>
  <c r="AP78" i="5"/>
  <c r="AO78" i="5"/>
  <c r="AN78" i="5"/>
  <c r="AM78" i="5"/>
  <c r="AL78" i="5"/>
  <c r="AS77" i="5"/>
  <c r="AR77" i="5"/>
  <c r="AQ77" i="5"/>
  <c r="AP77" i="5"/>
  <c r="AO77" i="5"/>
  <c r="AN77" i="5"/>
  <c r="AM77" i="5"/>
  <c r="AL77" i="5"/>
  <c r="AG77" i="5"/>
  <c r="AF77" i="5"/>
  <c r="AE77" i="5"/>
  <c r="F77" i="5"/>
  <c r="X77" i="5" s="1"/>
  <c r="E77" i="5"/>
  <c r="W77" i="5" s="1"/>
  <c r="AO76" i="5" s="1"/>
  <c r="D77" i="5"/>
  <c r="V77" i="5" s="1"/>
  <c r="AS76" i="5"/>
  <c r="AR76" i="5"/>
  <c r="AQ76" i="5"/>
  <c r="AM76" i="5"/>
  <c r="AL76" i="5"/>
  <c r="AG76" i="5"/>
  <c r="AJ76" i="5" s="1"/>
  <c r="AF76" i="5"/>
  <c r="AE76" i="5"/>
  <c r="AH76" i="5" s="1"/>
  <c r="W76" i="5"/>
  <c r="I76" i="5"/>
  <c r="F76" i="5"/>
  <c r="X76" i="5" s="1"/>
  <c r="AP75" i="5" s="1"/>
  <c r="E76" i="5"/>
  <c r="D76" i="5"/>
  <c r="V76" i="5" s="1"/>
  <c r="AR75" i="5"/>
  <c r="AM75" i="5"/>
  <c r="AL75" i="5"/>
  <c r="AS74" i="5"/>
  <c r="AR74" i="5"/>
  <c r="AQ74" i="5"/>
  <c r="AP74" i="5"/>
  <c r="AO74" i="5"/>
  <c r="AN74" i="5"/>
  <c r="AM74" i="5"/>
  <c r="AL74" i="5"/>
  <c r="AJ74" i="5"/>
  <c r="AS73" i="5" s="1"/>
  <c r="AH74" i="5"/>
  <c r="AF74" i="5"/>
  <c r="AE74" i="5"/>
  <c r="AA74" i="5"/>
  <c r="V74" i="5"/>
  <c r="AN73" i="5" s="1"/>
  <c r="I74" i="5"/>
  <c r="F74" i="5"/>
  <c r="E74" i="5"/>
  <c r="W74" i="5" s="1"/>
  <c r="D74" i="5"/>
  <c r="G74" i="5" s="1"/>
  <c r="AR73" i="5"/>
  <c r="AP73" i="5"/>
  <c r="AM73" i="5"/>
  <c r="AL73" i="5"/>
  <c r="AJ73" i="5"/>
  <c r="AF73" i="5"/>
  <c r="AE73" i="5"/>
  <c r="AH73" i="5" s="1"/>
  <c r="AA73" i="5"/>
  <c r="AS72" i="5" s="1"/>
  <c r="I73" i="5"/>
  <c r="F73" i="5"/>
  <c r="E73" i="5"/>
  <c r="W73" i="5" s="1"/>
  <c r="AO72" i="5" s="1"/>
  <c r="D73" i="5"/>
  <c r="AR72" i="5"/>
  <c r="AP72" i="5"/>
  <c r="AM72" i="5"/>
  <c r="AL72" i="5"/>
  <c r="AJ72" i="5"/>
  <c r="AF72" i="5"/>
  <c r="AE72" i="5"/>
  <c r="AH72" i="5" s="1"/>
  <c r="AA72" i="5"/>
  <c r="W72" i="5"/>
  <c r="AO71" i="5" s="1"/>
  <c r="I72" i="5"/>
  <c r="F72" i="5"/>
  <c r="E72" i="5"/>
  <c r="D72" i="5"/>
  <c r="V72" i="5" s="1"/>
  <c r="AS71" i="5"/>
  <c r="AR71" i="5"/>
  <c r="AP71" i="5"/>
  <c r="AM71" i="5"/>
  <c r="AL71" i="5"/>
  <c r="AG71" i="5"/>
  <c r="AJ71" i="5" s="1"/>
  <c r="AF71" i="5"/>
  <c r="AE71" i="5"/>
  <c r="AH71" i="5" s="1"/>
  <c r="W71" i="5"/>
  <c r="V71" i="5"/>
  <c r="I71" i="5"/>
  <c r="F71" i="5"/>
  <c r="X71" i="5" s="1"/>
  <c r="AA71" i="5" s="1"/>
  <c r="AS70" i="5" s="1"/>
  <c r="E71" i="5"/>
  <c r="D71" i="5"/>
  <c r="G71" i="5" s="1"/>
  <c r="AR70" i="5"/>
  <c r="AP70" i="5"/>
  <c r="AM70" i="5"/>
  <c r="AL70" i="5"/>
  <c r="AG70" i="5"/>
  <c r="AJ70" i="5" s="1"/>
  <c r="AF70" i="5"/>
  <c r="AE70" i="5"/>
  <c r="AH70" i="5" s="1"/>
  <c r="X70" i="5"/>
  <c r="AA70" i="5" s="1"/>
  <c r="V70" i="5"/>
  <c r="AN69" i="5" s="1"/>
  <c r="I70" i="5"/>
  <c r="G70" i="5"/>
  <c r="F70" i="5"/>
  <c r="E70" i="5"/>
  <c r="W70" i="5" s="1"/>
  <c r="D70" i="5"/>
  <c r="AR69" i="5"/>
  <c r="AO69" i="5"/>
  <c r="AM69" i="5"/>
  <c r="AL69" i="5"/>
  <c r="AG69" i="5"/>
  <c r="AJ69" i="5" s="1"/>
  <c r="AF69" i="5"/>
  <c r="AE69" i="5"/>
  <c r="AH69" i="5" s="1"/>
  <c r="I69" i="5"/>
  <c r="G69" i="5"/>
  <c r="F69" i="5"/>
  <c r="X69" i="5" s="1"/>
  <c r="E69" i="5"/>
  <c r="W69" i="5" s="1"/>
  <c r="AO68" i="5" s="1"/>
  <c r="D69" i="5"/>
  <c r="V69" i="5" s="1"/>
  <c r="Y69" i="5" s="1"/>
  <c r="AQ68" i="5" s="1"/>
  <c r="AR68" i="5"/>
  <c r="AM68" i="5"/>
  <c r="AL68" i="5"/>
  <c r="AF68" i="5"/>
  <c r="AE68" i="5"/>
  <c r="AH68" i="5" s="1"/>
  <c r="W68" i="5"/>
  <c r="AO67" i="5" s="1"/>
  <c r="O68" i="5"/>
  <c r="AG68" i="5" s="1"/>
  <c r="AJ68" i="5" s="1"/>
  <c r="I68" i="5"/>
  <c r="F68" i="5"/>
  <c r="X68" i="5" s="1"/>
  <c r="E68" i="5"/>
  <c r="D68" i="5"/>
  <c r="AR67" i="5"/>
  <c r="AM67" i="5"/>
  <c r="AL67" i="5"/>
  <c r="AS66" i="5"/>
  <c r="AR66" i="5"/>
  <c r="AQ66" i="5"/>
  <c r="AP66" i="5"/>
  <c r="AO66" i="5"/>
  <c r="AN66" i="5"/>
  <c r="AM66" i="5"/>
  <c r="AL66" i="5"/>
  <c r="AS65" i="5"/>
  <c r="AR65" i="5"/>
  <c r="AQ65" i="5"/>
  <c r="AP65" i="5"/>
  <c r="AO65" i="5"/>
  <c r="AN65" i="5"/>
  <c r="AM65" i="5"/>
  <c r="AL65" i="5"/>
  <c r="AS64" i="5"/>
  <c r="AR64" i="5"/>
  <c r="AQ64" i="5"/>
  <c r="AP64" i="5"/>
  <c r="AO64" i="5"/>
  <c r="AN64" i="5"/>
  <c r="AM64" i="5"/>
  <c r="AL64" i="5"/>
  <c r="AS63" i="5"/>
  <c r="AR63" i="5"/>
  <c r="AQ63" i="5"/>
  <c r="AP63" i="5"/>
  <c r="AO63" i="5"/>
  <c r="AN63" i="5"/>
  <c r="AM63" i="5"/>
  <c r="AL63" i="5"/>
  <c r="AS62" i="5"/>
  <c r="AR62" i="5"/>
  <c r="AQ62" i="5"/>
  <c r="AP62" i="5"/>
  <c r="AO62" i="5"/>
  <c r="AN62" i="5"/>
  <c r="AM62" i="5"/>
  <c r="AL62" i="5"/>
  <c r="AF62" i="5"/>
  <c r="AI62" i="5" s="1"/>
  <c r="AE62" i="5"/>
  <c r="AH62" i="5" s="1"/>
  <c r="Y62" i="5"/>
  <c r="E62" i="5"/>
  <c r="W62" i="5" s="1"/>
  <c r="D62" i="5"/>
  <c r="V62" i="5" s="1"/>
  <c r="AS61" i="5"/>
  <c r="AP61" i="5"/>
  <c r="AM61" i="5"/>
  <c r="AL61" i="5"/>
  <c r="AH61" i="5"/>
  <c r="AF61" i="5"/>
  <c r="AI61" i="5" s="1"/>
  <c r="AE61" i="5"/>
  <c r="G61" i="5"/>
  <c r="E61" i="5"/>
  <c r="H61" i="5" s="1"/>
  <c r="D61" i="5"/>
  <c r="V61" i="5" s="1"/>
  <c r="AS60" i="5"/>
  <c r="AP60" i="5"/>
  <c r="AM60" i="5"/>
  <c r="AL60" i="5"/>
  <c r="AF60" i="5"/>
  <c r="AI60" i="5" s="1"/>
  <c r="AE60" i="5"/>
  <c r="AH60" i="5" s="1"/>
  <c r="E60" i="5"/>
  <c r="W60" i="5" s="1"/>
  <c r="D60" i="5"/>
  <c r="V60" i="5" s="1"/>
  <c r="AS59" i="5"/>
  <c r="AP59" i="5"/>
  <c r="AM59" i="5"/>
  <c r="AL59" i="5"/>
  <c r="AI59" i="5"/>
  <c r="AF59" i="5"/>
  <c r="AE59" i="5"/>
  <c r="AH59" i="5" s="1"/>
  <c r="H59" i="5"/>
  <c r="E59" i="5"/>
  <c r="W59" i="5" s="1"/>
  <c r="D59" i="5"/>
  <c r="V59" i="5" s="1"/>
  <c r="AS58" i="5"/>
  <c r="AP58" i="5"/>
  <c r="AM58" i="5"/>
  <c r="AL58" i="5"/>
  <c r="AS57" i="5"/>
  <c r="AR57" i="5"/>
  <c r="AQ57" i="5"/>
  <c r="AP57" i="5"/>
  <c r="AO57" i="5"/>
  <c r="AN57" i="5"/>
  <c r="AM57" i="5"/>
  <c r="AL57" i="5"/>
  <c r="AF57" i="5"/>
  <c r="W57" i="5"/>
  <c r="E57" i="5"/>
  <c r="AS56" i="5"/>
  <c r="AR56" i="5"/>
  <c r="AQ56" i="5"/>
  <c r="AP56" i="5"/>
  <c r="AN56" i="5"/>
  <c r="AM56" i="5"/>
  <c r="AL56" i="5"/>
  <c r="AF56" i="5"/>
  <c r="E56" i="5"/>
  <c r="W56" i="5" s="1"/>
  <c r="AO55" i="5" s="1"/>
  <c r="AS55" i="5"/>
  <c r="AR55" i="5"/>
  <c r="AQ55" i="5"/>
  <c r="AP55" i="5"/>
  <c r="AN55" i="5"/>
  <c r="AM55" i="5"/>
  <c r="AL55" i="5"/>
  <c r="AF55" i="5"/>
  <c r="E55" i="5"/>
  <c r="W55" i="5" s="1"/>
  <c r="AO54" i="5" s="1"/>
  <c r="AS54" i="5"/>
  <c r="AR54" i="5"/>
  <c r="AQ54" i="5"/>
  <c r="AP54" i="5"/>
  <c r="AN54" i="5"/>
  <c r="AM54" i="5"/>
  <c r="AL54" i="5"/>
  <c r="AF54" i="5"/>
  <c r="E54" i="5"/>
  <c r="W54" i="5" s="1"/>
  <c r="AS53" i="5"/>
  <c r="AR53" i="5"/>
  <c r="AQ53" i="5"/>
  <c r="AP53" i="5"/>
  <c r="AN53" i="5"/>
  <c r="AM53" i="5"/>
  <c r="AL53" i="5"/>
  <c r="AH53" i="5"/>
  <c r="AF53" i="5"/>
  <c r="AI53" i="5" s="1"/>
  <c r="AE53" i="5"/>
  <c r="E53" i="5"/>
  <c r="H53" i="5" s="1"/>
  <c r="D53" i="5"/>
  <c r="V53" i="5" s="1"/>
  <c r="AS52" i="5"/>
  <c r="AP52" i="5"/>
  <c r="AM52" i="5"/>
  <c r="AL52" i="5"/>
  <c r="AF52" i="5"/>
  <c r="AI52" i="5" s="1"/>
  <c r="AE52" i="5"/>
  <c r="AH52" i="5" s="1"/>
  <c r="E52" i="5"/>
  <c r="W52" i="5" s="1"/>
  <c r="D52" i="5"/>
  <c r="V52" i="5" s="1"/>
  <c r="AS51" i="5"/>
  <c r="AP51" i="5"/>
  <c r="AM51" i="5"/>
  <c r="AL51" i="5"/>
  <c r="AS50" i="5"/>
  <c r="AR50" i="5"/>
  <c r="AQ50" i="5"/>
  <c r="AP50" i="5"/>
  <c r="AO50" i="5"/>
  <c r="AN50" i="5"/>
  <c r="AM50" i="5"/>
  <c r="AL50" i="5"/>
  <c r="AF50" i="5"/>
  <c r="AI50" i="5" s="1"/>
  <c r="E50" i="5"/>
  <c r="W50" i="5" s="1"/>
  <c r="AS49" i="5"/>
  <c r="AQ49" i="5"/>
  <c r="AP49" i="5"/>
  <c r="AN49" i="5"/>
  <c r="AM49" i="5"/>
  <c r="AL49" i="5"/>
  <c r="AF49" i="5"/>
  <c r="AI49" i="5" s="1"/>
  <c r="E49" i="5"/>
  <c r="H49" i="5" s="1"/>
  <c r="AS48" i="5"/>
  <c r="AQ48" i="5"/>
  <c r="AP48" i="5"/>
  <c r="AN48" i="5"/>
  <c r="AM48" i="5"/>
  <c r="AL48" i="5"/>
  <c r="AS47" i="5"/>
  <c r="AR47" i="5"/>
  <c r="AQ47" i="5"/>
  <c r="AP47" i="5"/>
  <c r="AO47" i="5"/>
  <c r="AN47" i="5"/>
  <c r="AM47" i="5"/>
  <c r="AL47" i="5"/>
  <c r="AF47" i="5"/>
  <c r="AI47" i="5" s="1"/>
  <c r="AE47" i="5"/>
  <c r="AH47" i="5" s="1"/>
  <c r="E47" i="5"/>
  <c r="W47" i="5" s="1"/>
  <c r="D47" i="5"/>
  <c r="V47" i="5" s="1"/>
  <c r="AN46" i="5" s="1"/>
  <c r="AS46" i="5"/>
  <c r="AP46" i="5"/>
  <c r="AM46" i="5"/>
  <c r="AL46" i="5"/>
  <c r="AS45" i="5"/>
  <c r="AR45" i="5"/>
  <c r="AQ45" i="5"/>
  <c r="AP45" i="5"/>
  <c r="AO45" i="5"/>
  <c r="AN45" i="5"/>
  <c r="AM45" i="5"/>
  <c r="AL45" i="5"/>
  <c r="AF45" i="5"/>
  <c r="AI45" i="5" s="1"/>
  <c r="E45" i="5"/>
  <c r="W45" i="5" s="1"/>
  <c r="AS44" i="5"/>
  <c r="AQ44" i="5"/>
  <c r="AP44" i="5"/>
  <c r="AN44" i="5"/>
  <c r="AM44" i="5"/>
  <c r="AL44" i="5"/>
  <c r="AF44" i="5"/>
  <c r="AI44" i="5" s="1"/>
  <c r="E44" i="5"/>
  <c r="H44" i="5" s="1"/>
  <c r="AS43" i="5"/>
  <c r="AQ43" i="5"/>
  <c r="AP43" i="5"/>
  <c r="AN43" i="5"/>
  <c r="AM43" i="5"/>
  <c r="AL43" i="5"/>
  <c r="AS42" i="5"/>
  <c r="AR42" i="5"/>
  <c r="AQ42" i="5"/>
  <c r="AP42" i="5"/>
  <c r="AO42" i="5"/>
  <c r="AN42" i="5"/>
  <c r="AM42" i="5"/>
  <c r="AL42" i="5"/>
  <c r="AF42" i="5"/>
  <c r="AI42" i="5" s="1"/>
  <c r="AE42" i="5"/>
  <c r="AH42" i="5" s="1"/>
  <c r="H42" i="5"/>
  <c r="E42" i="5"/>
  <c r="W42" i="5" s="1"/>
  <c r="D42" i="5"/>
  <c r="V42" i="5" s="1"/>
  <c r="AN41" i="5" s="1"/>
  <c r="AS41" i="5"/>
  <c r="AP41" i="5"/>
  <c r="AM41" i="5"/>
  <c r="AL41" i="5"/>
  <c r="AS40" i="5"/>
  <c r="AR40" i="5"/>
  <c r="AQ40" i="5"/>
  <c r="AP40" i="5"/>
  <c r="AO40" i="5"/>
  <c r="AN40" i="5"/>
  <c r="AM40" i="5"/>
  <c r="AL40" i="5"/>
  <c r="AJ40" i="5"/>
  <c r="AA40" i="5"/>
  <c r="AS39" i="5" s="1"/>
  <c r="AR39" i="5"/>
  <c r="AQ39" i="5"/>
  <c r="AP39" i="5"/>
  <c r="AO39" i="5"/>
  <c r="AN39" i="5"/>
  <c r="AM39" i="5"/>
  <c r="AL39" i="5"/>
  <c r="AS38" i="5"/>
  <c r="AR38" i="5"/>
  <c r="AQ38" i="5"/>
  <c r="AP38" i="5"/>
  <c r="AO38" i="5"/>
  <c r="AN38" i="5"/>
  <c r="AM38" i="5"/>
  <c r="AL38" i="5"/>
  <c r="AS37" i="5"/>
  <c r="AR37" i="5"/>
  <c r="AQ37" i="5"/>
  <c r="AP37" i="5"/>
  <c r="AO37" i="5"/>
  <c r="AN37" i="5"/>
  <c r="AM37" i="5"/>
  <c r="AL37" i="5"/>
  <c r="AS36" i="5"/>
  <c r="AR36" i="5"/>
  <c r="AQ36" i="5"/>
  <c r="AP36" i="5"/>
  <c r="AO36" i="5"/>
  <c r="AN36" i="5"/>
  <c r="AM36" i="5"/>
  <c r="AL36" i="5"/>
  <c r="AG36" i="5"/>
  <c r="AE36" i="5"/>
  <c r="X36" i="5"/>
  <c r="F36" i="5"/>
  <c r="D36" i="5"/>
  <c r="V36" i="5" s="1"/>
  <c r="AN35" i="5" s="1"/>
  <c r="AS35" i="5"/>
  <c r="AR35" i="5"/>
  <c r="AQ35" i="5"/>
  <c r="AP35" i="5"/>
  <c r="AO35" i="5"/>
  <c r="AM35" i="5"/>
  <c r="AL35" i="5"/>
  <c r="AS34" i="5"/>
  <c r="AR34" i="5"/>
  <c r="AQ34" i="5"/>
  <c r="AP34" i="5"/>
  <c r="AO34" i="5"/>
  <c r="AN34" i="5"/>
  <c r="AM34" i="5"/>
  <c r="AL34" i="5"/>
  <c r="AS33" i="5"/>
  <c r="AR33" i="5"/>
  <c r="AQ33" i="5"/>
  <c r="AP33" i="5"/>
  <c r="AO33" i="5"/>
  <c r="AN33" i="5"/>
  <c r="AM33" i="5"/>
  <c r="AL33" i="5"/>
  <c r="AG33" i="5"/>
  <c r="AH33" i="5" s="1"/>
  <c r="F33" i="5"/>
  <c r="X33" i="5" s="1"/>
  <c r="Y33" i="5" s="1"/>
  <c r="AS32" i="5"/>
  <c r="AR32" i="5"/>
  <c r="AO32" i="5"/>
  <c r="AN32" i="5"/>
  <c r="AM32" i="5"/>
  <c r="AL32" i="5"/>
  <c r="AG32" i="5"/>
  <c r="AH32" i="5" s="1"/>
  <c r="AE32" i="5"/>
  <c r="AF32" i="5" s="1"/>
  <c r="F32" i="5"/>
  <c r="X32" i="5" s="1"/>
  <c r="D32" i="5"/>
  <c r="AS31" i="5"/>
  <c r="AR31" i="5"/>
  <c r="AM31" i="5"/>
  <c r="AL31" i="5"/>
  <c r="AG31" i="5"/>
  <c r="AH31" i="5" s="1"/>
  <c r="AE31" i="5"/>
  <c r="AF31" i="5" s="1"/>
  <c r="V31" i="5"/>
  <c r="F31" i="5"/>
  <c r="G31" i="5" s="1"/>
  <c r="D31" i="5"/>
  <c r="E31" i="5" s="1"/>
  <c r="AS30" i="5"/>
  <c r="AR30" i="5"/>
  <c r="AM30" i="5"/>
  <c r="AL30" i="5"/>
  <c r="AG30" i="5"/>
  <c r="AH30" i="5" s="1"/>
  <c r="AE30" i="5"/>
  <c r="AF30" i="5" s="1"/>
  <c r="F30" i="5"/>
  <c r="X30" i="5" s="1"/>
  <c r="D30" i="5"/>
  <c r="AS29" i="5"/>
  <c r="AR29" i="5"/>
  <c r="AM29" i="5"/>
  <c r="AL29" i="5"/>
  <c r="AG29" i="5"/>
  <c r="AH29" i="5" s="1"/>
  <c r="AE29" i="5"/>
  <c r="AF29" i="5" s="1"/>
  <c r="X29" i="5"/>
  <c r="Y29" i="5" s="1"/>
  <c r="V29" i="5"/>
  <c r="F29" i="5"/>
  <c r="G29" i="5" s="1"/>
  <c r="D29" i="5"/>
  <c r="E29" i="5" s="1"/>
  <c r="AS28" i="5"/>
  <c r="AR28" i="5"/>
  <c r="AM28" i="5"/>
  <c r="AL28" i="5"/>
  <c r="AG28" i="5"/>
  <c r="AH28" i="5" s="1"/>
  <c r="AE28" i="5"/>
  <c r="AF28" i="5" s="1"/>
  <c r="F28" i="5"/>
  <c r="X28" i="5" s="1"/>
  <c r="D28" i="5"/>
  <c r="AS27" i="5"/>
  <c r="AR27" i="5"/>
  <c r="AM27" i="5"/>
  <c r="AL27" i="5"/>
  <c r="AG27" i="5"/>
  <c r="AH27" i="5" s="1"/>
  <c r="AE27" i="5"/>
  <c r="AF27" i="5" s="1"/>
  <c r="F27" i="5"/>
  <c r="D27" i="5"/>
  <c r="AS26" i="5"/>
  <c r="AR26" i="5"/>
  <c r="AM26" i="5"/>
  <c r="AL26" i="5"/>
  <c r="AG26" i="5"/>
  <c r="AH26" i="5" s="1"/>
  <c r="AE26" i="5"/>
  <c r="AF26" i="5" s="1"/>
  <c r="F26" i="5"/>
  <c r="X26" i="5" s="1"/>
  <c r="D26" i="5"/>
  <c r="AS25" i="5"/>
  <c r="AR25" i="5"/>
  <c r="AM25" i="5"/>
  <c r="AL25" i="5"/>
  <c r="AS24" i="5"/>
  <c r="AR24" i="5"/>
  <c r="AQ24" i="5"/>
  <c r="AP24" i="5"/>
  <c r="AO24" i="5"/>
  <c r="AN24" i="5"/>
  <c r="AM24" i="5"/>
  <c r="AL24" i="5"/>
  <c r="AS23" i="5"/>
  <c r="AR23" i="5"/>
  <c r="AQ23" i="5"/>
  <c r="AP23" i="5"/>
  <c r="AO23" i="5"/>
  <c r="AN23" i="5"/>
  <c r="AM23" i="5"/>
  <c r="AL23" i="5"/>
  <c r="AS22" i="5"/>
  <c r="AR22" i="5"/>
  <c r="AQ22" i="5"/>
  <c r="AP22" i="5"/>
  <c r="AO22" i="5"/>
  <c r="AN22" i="5"/>
  <c r="AM22" i="5"/>
  <c r="AL22" i="5"/>
  <c r="AS21" i="5"/>
  <c r="AR21" i="5"/>
  <c r="AQ21" i="5"/>
  <c r="AP21" i="5"/>
  <c r="AO21" i="5"/>
  <c r="AN21" i="5"/>
  <c r="AM21" i="5"/>
  <c r="AL21" i="5"/>
  <c r="AS20" i="5"/>
  <c r="AR20" i="5"/>
  <c r="AQ20" i="5"/>
  <c r="AP20" i="5"/>
  <c r="AO20" i="5"/>
  <c r="AN20" i="5"/>
  <c r="AM20" i="5"/>
  <c r="AL20" i="5"/>
  <c r="AS19" i="5"/>
  <c r="AR19" i="5"/>
  <c r="AQ19" i="5"/>
  <c r="AP19" i="5"/>
  <c r="AO19" i="5"/>
  <c r="AN19" i="5"/>
  <c r="AM19" i="5"/>
  <c r="AL19" i="5"/>
  <c r="AS18" i="5"/>
  <c r="AR18" i="5"/>
  <c r="AQ18" i="5"/>
  <c r="AP18" i="5"/>
  <c r="AO18" i="5"/>
  <c r="AN18" i="5"/>
  <c r="AM18" i="5"/>
  <c r="AL18" i="5"/>
  <c r="AS17" i="5"/>
  <c r="AR17" i="5"/>
  <c r="AQ17" i="5"/>
  <c r="AP17" i="5"/>
  <c r="AO17" i="5"/>
  <c r="AN17" i="5"/>
  <c r="AM17" i="5"/>
  <c r="AL17" i="5"/>
  <c r="AS16" i="5"/>
  <c r="AR16" i="5"/>
  <c r="AQ16" i="5"/>
  <c r="AP16" i="5"/>
  <c r="AO16" i="5"/>
  <c r="AN16" i="5"/>
  <c r="AM16" i="5"/>
  <c r="AL16" i="5"/>
  <c r="AS15" i="5"/>
  <c r="AR15" i="5"/>
  <c r="AQ15" i="5"/>
  <c r="AP15" i="5"/>
  <c r="AO15" i="5"/>
  <c r="AN15" i="5"/>
  <c r="AM15" i="5"/>
  <c r="AL15" i="5"/>
  <c r="AS14" i="5"/>
  <c r="AR14" i="5"/>
  <c r="AQ14" i="5"/>
  <c r="AP14" i="5"/>
  <c r="AO14" i="5"/>
  <c r="AN14" i="5"/>
  <c r="AM14" i="5"/>
  <c r="AL14" i="5"/>
  <c r="AS13" i="5"/>
  <c r="AR13" i="5"/>
  <c r="AQ13" i="5"/>
  <c r="AP13" i="5"/>
  <c r="AO13" i="5"/>
  <c r="AN13" i="5"/>
  <c r="AM13" i="5"/>
  <c r="AL13" i="5"/>
  <c r="AS12" i="5"/>
  <c r="AR12" i="5"/>
  <c r="AQ12" i="5"/>
  <c r="AP12" i="5"/>
  <c r="AO12" i="5"/>
  <c r="AN12" i="5"/>
  <c r="AM12" i="5"/>
  <c r="AL12" i="5"/>
  <c r="AS11" i="5"/>
  <c r="AR11" i="5"/>
  <c r="AQ11" i="5"/>
  <c r="AP11" i="5"/>
  <c r="AO11" i="5"/>
  <c r="AN11" i="5"/>
  <c r="AM11" i="5"/>
  <c r="AL11" i="5"/>
  <c r="AE11" i="5"/>
  <c r="AG11" i="5" s="1"/>
  <c r="D11" i="5"/>
  <c r="V11" i="5" s="1"/>
  <c r="AS10" i="5"/>
  <c r="AR10" i="5"/>
  <c r="AQ10" i="5"/>
  <c r="AO10" i="5"/>
  <c r="AM10" i="5"/>
  <c r="AL10" i="5"/>
  <c r="AE10" i="5"/>
  <c r="AG10" i="5" s="1"/>
  <c r="D10" i="5"/>
  <c r="V10" i="5" s="1"/>
  <c r="AS9" i="5"/>
  <c r="AR9" i="5"/>
  <c r="AQ9" i="5"/>
  <c r="AO9" i="5"/>
  <c r="AM9" i="5"/>
  <c r="AL9" i="5"/>
  <c r="AE9" i="5"/>
  <c r="AG9" i="5" s="1"/>
  <c r="D9" i="5"/>
  <c r="F9" i="5" s="1"/>
  <c r="AS8" i="5"/>
  <c r="AR8" i="5"/>
  <c r="AQ8" i="5"/>
  <c r="AO8" i="5"/>
  <c r="AM8" i="5"/>
  <c r="AL8" i="5"/>
  <c r="AE8" i="5"/>
  <c r="AG8" i="5" s="1"/>
  <c r="F8" i="5"/>
  <c r="D8" i="5"/>
  <c r="V8" i="5" s="1"/>
  <c r="AS7" i="5"/>
  <c r="AR7" i="5"/>
  <c r="AQ7" i="5"/>
  <c r="AO7" i="5"/>
  <c r="AM7" i="5"/>
  <c r="AL7" i="5"/>
  <c r="AE7" i="5"/>
  <c r="AG7" i="5" s="1"/>
  <c r="D7" i="5"/>
  <c r="V7" i="5" s="1"/>
  <c r="AS6" i="5"/>
  <c r="AR6" i="5"/>
  <c r="AQ6" i="5"/>
  <c r="AO6" i="5"/>
  <c r="AM6" i="5"/>
  <c r="AL6" i="5"/>
  <c r="AS5" i="5"/>
  <c r="AR5" i="5"/>
  <c r="AQ5" i="5"/>
  <c r="AP5" i="5"/>
  <c r="AO5" i="5"/>
  <c r="AN5" i="5"/>
  <c r="AM5" i="5"/>
  <c r="AL5" i="5"/>
  <c r="H53" i="4"/>
  <c r="E53" i="2"/>
  <c r="H53" i="2" s="1"/>
  <c r="AS88" i="4"/>
  <c r="AR88" i="4"/>
  <c r="AQ88" i="4"/>
  <c r="AP88" i="4"/>
  <c r="AO88" i="4"/>
  <c r="AN88" i="4"/>
  <c r="AM88" i="4"/>
  <c r="AL88" i="4"/>
  <c r="AF88" i="4"/>
  <c r="AE88" i="4"/>
  <c r="AH88" i="4" s="1"/>
  <c r="W88" i="4"/>
  <c r="V88" i="4"/>
  <c r="Y88" i="4" s="1"/>
  <c r="D88" i="4"/>
  <c r="G88" i="4" s="1"/>
  <c r="AS87" i="4"/>
  <c r="AR87" i="4"/>
  <c r="AP87" i="4"/>
  <c r="AM87" i="4"/>
  <c r="AL87" i="4"/>
  <c r="AF87" i="4"/>
  <c r="AE87" i="4"/>
  <c r="AH87" i="4" s="1"/>
  <c r="W87" i="4"/>
  <c r="D87" i="4"/>
  <c r="V87" i="4" s="1"/>
  <c r="AS86" i="4"/>
  <c r="AR86" i="4"/>
  <c r="AP86" i="4"/>
  <c r="AM86" i="4"/>
  <c r="AL86" i="4"/>
  <c r="AS85" i="4"/>
  <c r="AR85" i="4"/>
  <c r="AQ85" i="4"/>
  <c r="AP85" i="4"/>
  <c r="AO85" i="4"/>
  <c r="AN85" i="4"/>
  <c r="AM85" i="4"/>
  <c r="AL85" i="4"/>
  <c r="AF85" i="4"/>
  <c r="AE85" i="4"/>
  <c r="W85" i="4"/>
  <c r="AO84" i="4" s="1"/>
  <c r="D85" i="4"/>
  <c r="V85" i="4" s="1"/>
  <c r="AS84" i="4"/>
  <c r="AR84" i="4"/>
  <c r="AQ84" i="4"/>
  <c r="AP84" i="4"/>
  <c r="AM84" i="4"/>
  <c r="AL84" i="4"/>
  <c r="AF84" i="4"/>
  <c r="AE84" i="4"/>
  <c r="AH84" i="4" s="1"/>
  <c r="W84" i="4"/>
  <c r="D84" i="4"/>
  <c r="V84" i="4" s="1"/>
  <c r="AS83" i="4"/>
  <c r="AR83" i="4"/>
  <c r="AP83" i="4"/>
  <c r="AM83" i="4"/>
  <c r="AL83" i="4"/>
  <c r="AS82" i="4"/>
  <c r="AR82" i="4"/>
  <c r="AQ82" i="4"/>
  <c r="AP82" i="4"/>
  <c r="AO82" i="4"/>
  <c r="AN82" i="4"/>
  <c r="AM82" i="4"/>
  <c r="AL82" i="4"/>
  <c r="AS81" i="4"/>
  <c r="AR81" i="4"/>
  <c r="AQ81" i="4"/>
  <c r="AP81" i="4"/>
  <c r="AO81" i="4"/>
  <c r="AN81" i="4"/>
  <c r="AM81" i="4"/>
  <c r="AL81" i="4"/>
  <c r="AS80" i="4"/>
  <c r="AR80" i="4"/>
  <c r="AQ80" i="4"/>
  <c r="AP80" i="4"/>
  <c r="AO80" i="4"/>
  <c r="AN80" i="4"/>
  <c r="AM80" i="4"/>
  <c r="AL80" i="4"/>
  <c r="AJ80" i="4"/>
  <c r="AF80" i="4"/>
  <c r="AE80" i="4"/>
  <c r="AH80" i="4" s="1"/>
  <c r="AA80" i="4"/>
  <c r="AS79" i="4" s="1"/>
  <c r="W80" i="4"/>
  <c r="D80" i="4"/>
  <c r="V80" i="4" s="1"/>
  <c r="AR79" i="4"/>
  <c r="AP79" i="4"/>
  <c r="AM79" i="4"/>
  <c r="AL79" i="4"/>
  <c r="AS78" i="4"/>
  <c r="AR78" i="4"/>
  <c r="AQ78" i="4"/>
  <c r="AP78" i="4"/>
  <c r="AO78" i="4"/>
  <c r="AN78" i="4"/>
  <c r="AM78" i="4"/>
  <c r="AL78" i="4"/>
  <c r="AS77" i="4"/>
  <c r="AR77" i="4"/>
  <c r="AQ77" i="4"/>
  <c r="AP77" i="4"/>
  <c r="AO77" i="4"/>
  <c r="AN77" i="4"/>
  <c r="AM77" i="4"/>
  <c r="AL77" i="4"/>
  <c r="AG77" i="4"/>
  <c r="AF77" i="4"/>
  <c r="AE77" i="4"/>
  <c r="F77" i="4"/>
  <c r="X77" i="4" s="1"/>
  <c r="E77" i="4"/>
  <c r="W77" i="4" s="1"/>
  <c r="D77" i="4"/>
  <c r="G77" i="4" s="1"/>
  <c r="AS76" i="4"/>
  <c r="AR76" i="4"/>
  <c r="AQ76" i="4"/>
  <c r="AM76" i="4"/>
  <c r="AL76" i="4"/>
  <c r="AG76" i="4"/>
  <c r="AJ76" i="4" s="1"/>
  <c r="AF76" i="4"/>
  <c r="AE76" i="4"/>
  <c r="AH76" i="4" s="1"/>
  <c r="I76" i="4"/>
  <c r="F76" i="4"/>
  <c r="X76" i="4" s="1"/>
  <c r="E76" i="4"/>
  <c r="W76" i="4" s="1"/>
  <c r="D76" i="4"/>
  <c r="V76" i="4" s="1"/>
  <c r="AR75" i="4"/>
  <c r="AM75" i="4"/>
  <c r="AL75" i="4"/>
  <c r="AS74" i="4"/>
  <c r="AR74" i="4"/>
  <c r="AQ74" i="4"/>
  <c r="AP74" i="4"/>
  <c r="AO74" i="4"/>
  <c r="AN74" i="4"/>
  <c r="AM74" i="4"/>
  <c r="AL74" i="4"/>
  <c r="AJ74" i="4"/>
  <c r="AF74" i="4"/>
  <c r="AE74" i="4"/>
  <c r="AH74" i="4" s="1"/>
  <c r="AA74" i="4"/>
  <c r="I74" i="4"/>
  <c r="F74" i="4"/>
  <c r="E74" i="4"/>
  <c r="W74" i="4" s="1"/>
  <c r="D74" i="4"/>
  <c r="V74" i="4" s="1"/>
  <c r="AS73" i="4"/>
  <c r="AR73" i="4"/>
  <c r="AP73" i="4"/>
  <c r="AM73" i="4"/>
  <c r="AL73" i="4"/>
  <c r="AJ73" i="4"/>
  <c r="AF73" i="4"/>
  <c r="AE73" i="4"/>
  <c r="AH73" i="4" s="1"/>
  <c r="AA73" i="4"/>
  <c r="AS72" i="4" s="1"/>
  <c r="W73" i="4"/>
  <c r="AO72" i="4" s="1"/>
  <c r="I73" i="4"/>
  <c r="F73" i="4"/>
  <c r="E73" i="4"/>
  <c r="D73" i="4"/>
  <c r="AR72" i="4"/>
  <c r="AP72" i="4"/>
  <c r="AM72" i="4"/>
  <c r="AL72" i="4"/>
  <c r="AJ72" i="4"/>
  <c r="AF72" i="4"/>
  <c r="AE72" i="4"/>
  <c r="AA72" i="4"/>
  <c r="I72" i="4"/>
  <c r="F72" i="4"/>
  <c r="E72" i="4"/>
  <c r="W72" i="4" s="1"/>
  <c r="D72" i="4"/>
  <c r="V72" i="4" s="1"/>
  <c r="Y72" i="4" s="1"/>
  <c r="AS71" i="4"/>
  <c r="AR71" i="4"/>
  <c r="AP71" i="4"/>
  <c r="AM71" i="4"/>
  <c r="AL71" i="4"/>
  <c r="AG71" i="4"/>
  <c r="AJ71" i="4" s="1"/>
  <c r="AF71" i="4"/>
  <c r="AE71" i="4"/>
  <c r="AH71" i="4" s="1"/>
  <c r="I71" i="4"/>
  <c r="F71" i="4"/>
  <c r="X71" i="4" s="1"/>
  <c r="E71" i="4"/>
  <c r="W71" i="4" s="1"/>
  <c r="D71" i="4"/>
  <c r="V71" i="4" s="1"/>
  <c r="AR70" i="4"/>
  <c r="AM70" i="4"/>
  <c r="AL70" i="4"/>
  <c r="AH70" i="4"/>
  <c r="AG70" i="4"/>
  <c r="AJ70" i="4" s="1"/>
  <c r="AF70" i="4"/>
  <c r="AE70" i="4"/>
  <c r="X70" i="4"/>
  <c r="I70" i="4"/>
  <c r="F70" i="4"/>
  <c r="E70" i="4"/>
  <c r="W70" i="4" s="1"/>
  <c r="AO69" i="4" s="1"/>
  <c r="D70" i="4"/>
  <c r="V70" i="4" s="1"/>
  <c r="AR69" i="4"/>
  <c r="AM69" i="4"/>
  <c r="AL69" i="4"/>
  <c r="AG69" i="4"/>
  <c r="AJ69" i="4" s="1"/>
  <c r="AF69" i="4"/>
  <c r="AE69" i="4"/>
  <c r="AH69" i="4" s="1"/>
  <c r="X69" i="4"/>
  <c r="AP68" i="4" s="1"/>
  <c r="I69" i="4"/>
  <c r="F69" i="4"/>
  <c r="E69" i="4"/>
  <c r="W69" i="4" s="1"/>
  <c r="D69" i="4"/>
  <c r="G69" i="4" s="1"/>
  <c r="AR68" i="4"/>
  <c r="AM68" i="4"/>
  <c r="AL68" i="4"/>
  <c r="AF68" i="4"/>
  <c r="AE68" i="4"/>
  <c r="AH68" i="4" s="1"/>
  <c r="O68" i="4"/>
  <c r="AG68" i="4" s="1"/>
  <c r="AJ68" i="4" s="1"/>
  <c r="I68" i="4"/>
  <c r="F68" i="4"/>
  <c r="X68" i="4" s="1"/>
  <c r="E68" i="4"/>
  <c r="W68" i="4" s="1"/>
  <c r="D68" i="4"/>
  <c r="AR67" i="4"/>
  <c r="AM67" i="4"/>
  <c r="AL67" i="4"/>
  <c r="AS66" i="4"/>
  <c r="AR66" i="4"/>
  <c r="AQ66" i="4"/>
  <c r="AP66" i="4"/>
  <c r="AO66" i="4"/>
  <c r="AN66" i="4"/>
  <c r="AM66" i="4"/>
  <c r="AL66" i="4"/>
  <c r="AS65" i="4"/>
  <c r="AR65" i="4"/>
  <c r="AQ65" i="4"/>
  <c r="AP65" i="4"/>
  <c r="AO65" i="4"/>
  <c r="AN65" i="4"/>
  <c r="AM65" i="4"/>
  <c r="AL65" i="4"/>
  <c r="AS64" i="4"/>
  <c r="AR64" i="4"/>
  <c r="AQ64" i="4"/>
  <c r="AP64" i="4"/>
  <c r="AO64" i="4"/>
  <c r="AN64" i="4"/>
  <c r="AM64" i="4"/>
  <c r="AL64" i="4"/>
  <c r="AS63" i="4"/>
  <c r="AR63" i="4"/>
  <c r="AQ63" i="4"/>
  <c r="AP63" i="4"/>
  <c r="AO63" i="4"/>
  <c r="AN63" i="4"/>
  <c r="AM63" i="4"/>
  <c r="AL63" i="4"/>
  <c r="AS62" i="4"/>
  <c r="AR62" i="4"/>
  <c r="AQ62" i="4"/>
  <c r="AP62" i="4"/>
  <c r="AO62" i="4"/>
  <c r="AN62" i="4"/>
  <c r="AM62" i="4"/>
  <c r="AL62" i="4"/>
  <c r="AH62" i="4"/>
  <c r="AF62" i="4"/>
  <c r="AI62" i="4" s="1"/>
  <c r="AE62" i="4"/>
  <c r="G62" i="4"/>
  <c r="E62" i="4"/>
  <c r="D62" i="4"/>
  <c r="V62" i="4" s="1"/>
  <c r="AS61" i="4"/>
  <c r="AP61" i="4"/>
  <c r="AM61" i="4"/>
  <c r="AL61" i="4"/>
  <c r="AF61" i="4"/>
  <c r="AI61" i="4" s="1"/>
  <c r="AE61" i="4"/>
  <c r="AH61" i="4" s="1"/>
  <c r="E61" i="4"/>
  <c r="H61" i="4" s="1"/>
  <c r="D61" i="4"/>
  <c r="G61" i="4" s="1"/>
  <c r="AS60" i="4"/>
  <c r="AP60" i="4"/>
  <c r="AM60" i="4"/>
  <c r="AL60" i="4"/>
  <c r="AF60" i="4"/>
  <c r="AI60" i="4" s="1"/>
  <c r="AE60" i="4"/>
  <c r="AH60" i="4" s="1"/>
  <c r="E60" i="4"/>
  <c r="W60" i="4" s="1"/>
  <c r="D60" i="4"/>
  <c r="V60" i="4" s="1"/>
  <c r="AS59" i="4"/>
  <c r="AP59" i="4"/>
  <c r="AM59" i="4"/>
  <c r="AL59" i="4"/>
  <c r="AF59" i="4"/>
  <c r="AI59" i="4" s="1"/>
  <c r="AE59" i="4"/>
  <c r="AH59" i="4" s="1"/>
  <c r="E59" i="4"/>
  <c r="H59" i="4" s="1"/>
  <c r="D59" i="4"/>
  <c r="V59" i="4" s="1"/>
  <c r="AS58" i="4"/>
  <c r="AP58" i="4"/>
  <c r="AM58" i="4"/>
  <c r="AL58" i="4"/>
  <c r="AS57" i="4"/>
  <c r="AR57" i="4"/>
  <c r="AQ57" i="4"/>
  <c r="AP57" i="4"/>
  <c r="AO57" i="4"/>
  <c r="AN57" i="4"/>
  <c r="AM57" i="4"/>
  <c r="AL57" i="4"/>
  <c r="AF57" i="4"/>
  <c r="W57" i="4"/>
  <c r="AO56" i="4" s="1"/>
  <c r="E57" i="4"/>
  <c r="AS56" i="4"/>
  <c r="AR56" i="4"/>
  <c r="AQ56" i="4"/>
  <c r="AP56" i="4"/>
  <c r="AN56" i="4"/>
  <c r="AM56" i="4"/>
  <c r="AL56" i="4"/>
  <c r="AF56" i="4"/>
  <c r="E56" i="4"/>
  <c r="W56" i="4" s="1"/>
  <c r="AS55" i="4"/>
  <c r="AR55" i="4"/>
  <c r="AQ55" i="4"/>
  <c r="AP55" i="4"/>
  <c r="AN55" i="4"/>
  <c r="AM55" i="4"/>
  <c r="AL55" i="4"/>
  <c r="AF55" i="4"/>
  <c r="E55" i="4"/>
  <c r="W55" i="4" s="1"/>
  <c r="AO54" i="4" s="1"/>
  <c r="AS54" i="4"/>
  <c r="AR54" i="4"/>
  <c r="AQ54" i="4"/>
  <c r="AP54" i="4"/>
  <c r="AN54" i="4"/>
  <c r="AM54" i="4"/>
  <c r="AL54" i="4"/>
  <c r="AF54" i="4"/>
  <c r="E54" i="4"/>
  <c r="W54" i="4" s="1"/>
  <c r="AO53" i="4" s="1"/>
  <c r="AS53" i="4"/>
  <c r="AR53" i="4"/>
  <c r="AQ53" i="4"/>
  <c r="AP53" i="4"/>
  <c r="AN53" i="4"/>
  <c r="AM53" i="4"/>
  <c r="AL53" i="4"/>
  <c r="AH53" i="4"/>
  <c r="AF53" i="4"/>
  <c r="AI53" i="4" s="1"/>
  <c r="AE53" i="4"/>
  <c r="V53" i="4"/>
  <c r="E53" i="4"/>
  <c r="D53" i="4"/>
  <c r="G53" i="4" s="1"/>
  <c r="AS52" i="4"/>
  <c r="AP52" i="4"/>
  <c r="AM52" i="4"/>
  <c r="AL52" i="4"/>
  <c r="AF52" i="4"/>
  <c r="AI52" i="4" s="1"/>
  <c r="AE52" i="4"/>
  <c r="AH52" i="4" s="1"/>
  <c r="E52" i="4"/>
  <c r="W52" i="4" s="1"/>
  <c r="Z52" i="4" s="1"/>
  <c r="D52" i="4"/>
  <c r="V52" i="4" s="1"/>
  <c r="AS51" i="4"/>
  <c r="AP51" i="4"/>
  <c r="AM51" i="4"/>
  <c r="AL51" i="4"/>
  <c r="AS50" i="4"/>
  <c r="AR50" i="4"/>
  <c r="AQ50" i="4"/>
  <c r="AP50" i="4"/>
  <c r="AO50" i="4"/>
  <c r="AN50" i="4"/>
  <c r="AM50" i="4"/>
  <c r="AL50" i="4"/>
  <c r="AF50" i="4"/>
  <c r="AI50" i="4" s="1"/>
  <c r="E50" i="4"/>
  <c r="H50" i="4" s="1"/>
  <c r="AS49" i="4"/>
  <c r="AQ49" i="4"/>
  <c r="AP49" i="4"/>
  <c r="AN49" i="4"/>
  <c r="AM49" i="4"/>
  <c r="AL49" i="4"/>
  <c r="AF49" i="4"/>
  <c r="AI49" i="4" s="1"/>
  <c r="E49" i="4"/>
  <c r="W49" i="4" s="1"/>
  <c r="Z49" i="4" s="1"/>
  <c r="AS48" i="4"/>
  <c r="AQ48" i="4"/>
  <c r="AP48" i="4"/>
  <c r="AN48" i="4"/>
  <c r="AM48" i="4"/>
  <c r="AL48" i="4"/>
  <c r="AS47" i="4"/>
  <c r="AR47" i="4"/>
  <c r="AQ47" i="4"/>
  <c r="AP47" i="4"/>
  <c r="AO47" i="4"/>
  <c r="AN47" i="4"/>
  <c r="AM47" i="4"/>
  <c r="AL47" i="4"/>
  <c r="AF47" i="4"/>
  <c r="AI47" i="4" s="1"/>
  <c r="AE47" i="4"/>
  <c r="AH47" i="4" s="1"/>
  <c r="E47" i="4"/>
  <c r="W47" i="4" s="1"/>
  <c r="Z47" i="4" s="1"/>
  <c r="D47" i="4"/>
  <c r="V47" i="4" s="1"/>
  <c r="AS46" i="4"/>
  <c r="AP46" i="4"/>
  <c r="AM46" i="4"/>
  <c r="AL46" i="4"/>
  <c r="AS45" i="4"/>
  <c r="AR45" i="4"/>
  <c r="AQ45" i="4"/>
  <c r="AP45" i="4"/>
  <c r="AO45" i="4"/>
  <c r="AN45" i="4"/>
  <c r="AM45" i="4"/>
  <c r="AL45" i="4"/>
  <c r="AF45" i="4"/>
  <c r="AI45" i="4" s="1"/>
  <c r="E45" i="4"/>
  <c r="H45" i="4" s="1"/>
  <c r="AS44" i="4"/>
  <c r="AQ44" i="4"/>
  <c r="AP44" i="4"/>
  <c r="AN44" i="4"/>
  <c r="AM44" i="4"/>
  <c r="AL44" i="4"/>
  <c r="AF44" i="4"/>
  <c r="AI44" i="4" s="1"/>
  <c r="E44" i="4"/>
  <c r="W44" i="4" s="1"/>
  <c r="Z44" i="4" s="1"/>
  <c r="AS43" i="4"/>
  <c r="AQ43" i="4"/>
  <c r="AP43" i="4"/>
  <c r="AN43" i="4"/>
  <c r="AM43" i="4"/>
  <c r="AL43" i="4"/>
  <c r="AS42" i="4"/>
  <c r="AR42" i="4"/>
  <c r="AQ42" i="4"/>
  <c r="AP42" i="4"/>
  <c r="AO42" i="4"/>
  <c r="AN42" i="4"/>
  <c r="AM42" i="4"/>
  <c r="AL42" i="4"/>
  <c r="AH42" i="4"/>
  <c r="AF42" i="4"/>
  <c r="AI42" i="4" s="1"/>
  <c r="AE42" i="4"/>
  <c r="E42" i="4"/>
  <c r="W42" i="4" s="1"/>
  <c r="Z42" i="4" s="1"/>
  <c r="D42" i="4"/>
  <c r="V42" i="4" s="1"/>
  <c r="AS41" i="4"/>
  <c r="AP41" i="4"/>
  <c r="AM41" i="4"/>
  <c r="AL41" i="4"/>
  <c r="AS40" i="4"/>
  <c r="AR40" i="4"/>
  <c r="AQ40" i="4"/>
  <c r="AP40" i="4"/>
  <c r="AO40" i="4"/>
  <c r="AN40" i="4"/>
  <c r="AM40" i="4"/>
  <c r="AL40" i="4"/>
  <c r="AJ40" i="4"/>
  <c r="AA40" i="4"/>
  <c r="AS39" i="4" s="1"/>
  <c r="AR39" i="4"/>
  <c r="AQ39" i="4"/>
  <c r="AP39" i="4"/>
  <c r="AO39" i="4"/>
  <c r="AN39" i="4"/>
  <c r="AM39" i="4"/>
  <c r="AL39" i="4"/>
  <c r="AS38" i="4"/>
  <c r="AR38" i="4"/>
  <c r="AQ38" i="4"/>
  <c r="AP38" i="4"/>
  <c r="AO38" i="4"/>
  <c r="AN38" i="4"/>
  <c r="AM38" i="4"/>
  <c r="AL38" i="4"/>
  <c r="AS37" i="4"/>
  <c r="AR37" i="4"/>
  <c r="AQ37" i="4"/>
  <c r="AP37" i="4"/>
  <c r="AO37" i="4"/>
  <c r="AN37" i="4"/>
  <c r="AM37" i="4"/>
  <c r="AL37" i="4"/>
  <c r="AS36" i="4"/>
  <c r="AR36" i="4"/>
  <c r="AQ36" i="4"/>
  <c r="AP36" i="4"/>
  <c r="AO36" i="4"/>
  <c r="AN36" i="4"/>
  <c r="AM36" i="4"/>
  <c r="AL36" i="4"/>
  <c r="AG36" i="4"/>
  <c r="AE36" i="4"/>
  <c r="F36" i="4"/>
  <c r="X36" i="4" s="1"/>
  <c r="AP35" i="4" s="1"/>
  <c r="D36" i="4"/>
  <c r="V36" i="4" s="1"/>
  <c r="AS35" i="4"/>
  <c r="AR35" i="4"/>
  <c r="AQ35" i="4"/>
  <c r="AO35" i="4"/>
  <c r="AM35" i="4"/>
  <c r="AL35" i="4"/>
  <c r="AS34" i="4"/>
  <c r="AR34" i="4"/>
  <c r="AQ34" i="4"/>
  <c r="AP34" i="4"/>
  <c r="AO34" i="4"/>
  <c r="AN34" i="4"/>
  <c r="AM34" i="4"/>
  <c r="AL34" i="4"/>
  <c r="AS33" i="4"/>
  <c r="AR33" i="4"/>
  <c r="AQ33" i="4"/>
  <c r="AP33" i="4"/>
  <c r="AO33" i="4"/>
  <c r="AN33" i="4"/>
  <c r="AM33" i="4"/>
  <c r="AL33" i="4"/>
  <c r="AG33" i="4"/>
  <c r="AH33" i="4" s="1"/>
  <c r="F33" i="4"/>
  <c r="G33" i="4" s="1"/>
  <c r="AS32" i="4"/>
  <c r="AR32" i="4"/>
  <c r="AO32" i="4"/>
  <c r="AN32" i="4"/>
  <c r="AM32" i="4"/>
  <c r="AL32" i="4"/>
  <c r="AG32" i="4"/>
  <c r="AH32" i="4" s="1"/>
  <c r="AE32" i="4"/>
  <c r="AF32" i="4" s="1"/>
  <c r="F32" i="4"/>
  <c r="X32" i="4" s="1"/>
  <c r="D32" i="4"/>
  <c r="E32" i="4" s="1"/>
  <c r="AS31" i="4"/>
  <c r="AR31" i="4"/>
  <c r="AM31" i="4"/>
  <c r="AL31" i="4"/>
  <c r="AG31" i="4"/>
  <c r="AH31" i="4" s="1"/>
  <c r="AE31" i="4"/>
  <c r="AF31" i="4" s="1"/>
  <c r="F31" i="4"/>
  <c r="X31" i="4" s="1"/>
  <c r="D31" i="4"/>
  <c r="E31" i="4" s="1"/>
  <c r="AS30" i="4"/>
  <c r="AR30" i="4"/>
  <c r="AM30" i="4"/>
  <c r="AL30" i="4"/>
  <c r="AG30" i="4"/>
  <c r="AH30" i="4" s="1"/>
  <c r="AE30" i="4"/>
  <c r="AF30" i="4" s="1"/>
  <c r="F30" i="4"/>
  <c r="X30" i="4" s="1"/>
  <c r="D30" i="4"/>
  <c r="AS29" i="4"/>
  <c r="AR29" i="4"/>
  <c r="AM29" i="4"/>
  <c r="AL29" i="4"/>
  <c r="AG29" i="4"/>
  <c r="AH29" i="4" s="1"/>
  <c r="AE29" i="4"/>
  <c r="AF29" i="4" s="1"/>
  <c r="F29" i="4"/>
  <c r="G29" i="4" s="1"/>
  <c r="D29" i="4"/>
  <c r="V29" i="4" s="1"/>
  <c r="AS28" i="4"/>
  <c r="AR28" i="4"/>
  <c r="AM28" i="4"/>
  <c r="AL28" i="4"/>
  <c r="AG28" i="4"/>
  <c r="AH28" i="4" s="1"/>
  <c r="AE28" i="4"/>
  <c r="AF28" i="4" s="1"/>
  <c r="F28" i="4"/>
  <c r="X28" i="4" s="1"/>
  <c r="D28" i="4"/>
  <c r="AS27" i="4"/>
  <c r="AR27" i="4"/>
  <c r="AM27" i="4"/>
  <c r="AL27" i="4"/>
  <c r="AG27" i="4"/>
  <c r="AH27" i="4" s="1"/>
  <c r="AE27" i="4"/>
  <c r="AF27" i="4" s="1"/>
  <c r="F27" i="4"/>
  <c r="X27" i="4" s="1"/>
  <c r="D27" i="4"/>
  <c r="V27" i="4" s="1"/>
  <c r="AS26" i="4"/>
  <c r="AR26" i="4"/>
  <c r="AM26" i="4"/>
  <c r="AL26" i="4"/>
  <c r="AG26" i="4"/>
  <c r="AH26" i="4" s="1"/>
  <c r="AE26" i="4"/>
  <c r="AF26" i="4" s="1"/>
  <c r="F26" i="4"/>
  <c r="X26" i="4" s="1"/>
  <c r="D26" i="4"/>
  <c r="AS25" i="4"/>
  <c r="AR25" i="4"/>
  <c r="AM25" i="4"/>
  <c r="AL25" i="4"/>
  <c r="AS24" i="4"/>
  <c r="AR24" i="4"/>
  <c r="AQ24" i="4"/>
  <c r="AP24" i="4"/>
  <c r="AO24" i="4"/>
  <c r="AN24" i="4"/>
  <c r="AM24" i="4"/>
  <c r="AL24" i="4"/>
  <c r="AS23" i="4"/>
  <c r="AR23" i="4"/>
  <c r="AQ23" i="4"/>
  <c r="AP23" i="4"/>
  <c r="AO23" i="4"/>
  <c r="AN23" i="4"/>
  <c r="AM23" i="4"/>
  <c r="AL23" i="4"/>
  <c r="AS22" i="4"/>
  <c r="AR22" i="4"/>
  <c r="AQ22" i="4"/>
  <c r="AP22" i="4"/>
  <c r="AO22" i="4"/>
  <c r="AN22" i="4"/>
  <c r="AM22" i="4"/>
  <c r="AL22" i="4"/>
  <c r="AS21" i="4"/>
  <c r="AR21" i="4"/>
  <c r="AQ21" i="4"/>
  <c r="AP21" i="4"/>
  <c r="AO21" i="4"/>
  <c r="AN21" i="4"/>
  <c r="AM21" i="4"/>
  <c r="AL21" i="4"/>
  <c r="AS20" i="4"/>
  <c r="AR20" i="4"/>
  <c r="AQ20" i="4"/>
  <c r="AP20" i="4"/>
  <c r="AO20" i="4"/>
  <c r="AN20" i="4"/>
  <c r="AM20" i="4"/>
  <c r="AL20" i="4"/>
  <c r="AS19" i="4"/>
  <c r="AR19" i="4"/>
  <c r="AQ19" i="4"/>
  <c r="AP19" i="4"/>
  <c r="AO19" i="4"/>
  <c r="AN19" i="4"/>
  <c r="AM19" i="4"/>
  <c r="AL19" i="4"/>
  <c r="AS18" i="4"/>
  <c r="AR18" i="4"/>
  <c r="AQ18" i="4"/>
  <c r="AP18" i="4"/>
  <c r="AO18" i="4"/>
  <c r="AN18" i="4"/>
  <c r="AM18" i="4"/>
  <c r="AL18" i="4"/>
  <c r="AS17" i="4"/>
  <c r="AR17" i="4"/>
  <c r="AQ17" i="4"/>
  <c r="AP17" i="4"/>
  <c r="AO17" i="4"/>
  <c r="AN17" i="4"/>
  <c r="AM17" i="4"/>
  <c r="AL17" i="4"/>
  <c r="AS16" i="4"/>
  <c r="AR16" i="4"/>
  <c r="AQ16" i="4"/>
  <c r="AP16" i="4"/>
  <c r="AO16" i="4"/>
  <c r="AN16" i="4"/>
  <c r="AM16" i="4"/>
  <c r="AL16" i="4"/>
  <c r="AS15" i="4"/>
  <c r="AR15" i="4"/>
  <c r="AQ15" i="4"/>
  <c r="AP15" i="4"/>
  <c r="AO15" i="4"/>
  <c r="AN15" i="4"/>
  <c r="AM15" i="4"/>
  <c r="AL15" i="4"/>
  <c r="AS14" i="4"/>
  <c r="AR14" i="4"/>
  <c r="AQ14" i="4"/>
  <c r="AP14" i="4"/>
  <c r="AO14" i="4"/>
  <c r="AN14" i="4"/>
  <c r="AM14" i="4"/>
  <c r="AL14" i="4"/>
  <c r="AS13" i="4"/>
  <c r="AR13" i="4"/>
  <c r="AQ13" i="4"/>
  <c r="AP13" i="4"/>
  <c r="AO13" i="4"/>
  <c r="AN13" i="4"/>
  <c r="AM13" i="4"/>
  <c r="AL13" i="4"/>
  <c r="AS12" i="4"/>
  <c r="AR12" i="4"/>
  <c r="AQ12" i="4"/>
  <c r="AP12" i="4"/>
  <c r="AO12" i="4"/>
  <c r="AN12" i="4"/>
  <c r="AM12" i="4"/>
  <c r="AL12" i="4"/>
  <c r="AS11" i="4"/>
  <c r="AR11" i="4"/>
  <c r="AQ11" i="4"/>
  <c r="AP11" i="4"/>
  <c r="AO11" i="4"/>
  <c r="AN11" i="4"/>
  <c r="AM11" i="4"/>
  <c r="AL11" i="4"/>
  <c r="AE11" i="4"/>
  <c r="AG11" i="4" s="1"/>
  <c r="D11" i="4"/>
  <c r="F11" i="4" s="1"/>
  <c r="AS10" i="4"/>
  <c r="AR10" i="4"/>
  <c r="AQ10" i="4"/>
  <c r="AO10" i="4"/>
  <c r="AM10" i="4"/>
  <c r="AL10" i="4"/>
  <c r="AE10" i="4"/>
  <c r="AG10" i="4" s="1"/>
  <c r="D10" i="4"/>
  <c r="V10" i="4" s="1"/>
  <c r="AS9" i="4"/>
  <c r="AR9" i="4"/>
  <c r="AQ9" i="4"/>
  <c r="AO9" i="4"/>
  <c r="AM9" i="4"/>
  <c r="AL9" i="4"/>
  <c r="AE9" i="4"/>
  <c r="D9" i="4"/>
  <c r="F9" i="4" s="1"/>
  <c r="AS8" i="4"/>
  <c r="AR8" i="4"/>
  <c r="AQ8" i="4"/>
  <c r="AO8" i="4"/>
  <c r="AM8" i="4"/>
  <c r="AL8" i="4"/>
  <c r="AE8" i="4"/>
  <c r="D8" i="4"/>
  <c r="AS7" i="4"/>
  <c r="AR7" i="4"/>
  <c r="AQ7" i="4"/>
  <c r="AO7" i="4"/>
  <c r="AM7" i="4"/>
  <c r="AL7" i="4"/>
  <c r="AE7" i="4"/>
  <c r="AG7" i="4" s="1"/>
  <c r="D7" i="4"/>
  <c r="F7" i="4" s="1"/>
  <c r="AS6" i="4"/>
  <c r="AR6" i="4"/>
  <c r="AQ6" i="4"/>
  <c r="AO6" i="4"/>
  <c r="AM6" i="4"/>
  <c r="AL6" i="4"/>
  <c r="AS5" i="4"/>
  <c r="AR5" i="4"/>
  <c r="AQ5" i="4"/>
  <c r="AP5" i="4"/>
  <c r="AO5" i="4"/>
  <c r="AN5" i="4"/>
  <c r="AM5" i="4"/>
  <c r="AL5" i="4"/>
  <c r="AJ40" i="2"/>
  <c r="AS39" i="2" s="1"/>
  <c r="AJ80" i="2"/>
  <c r="AA80" i="2"/>
  <c r="AA40" i="2"/>
  <c r="I76" i="2"/>
  <c r="I74" i="2"/>
  <c r="I73" i="2"/>
  <c r="I72" i="2"/>
  <c r="I71" i="2"/>
  <c r="I70" i="2"/>
  <c r="I69" i="2"/>
  <c r="I68" i="2"/>
  <c r="E52" i="2"/>
  <c r="H52" i="2" s="1"/>
  <c r="E50" i="2"/>
  <c r="W50" i="2" s="1"/>
  <c r="AO49" i="2" s="1"/>
  <c r="E49" i="2"/>
  <c r="H49" i="2" s="1"/>
  <c r="AL6" i="2"/>
  <c r="AM6" i="2"/>
  <c r="AO6" i="2"/>
  <c r="AQ6" i="2"/>
  <c r="AR6" i="2"/>
  <c r="AS6" i="2"/>
  <c r="AL7" i="2"/>
  <c r="AM7" i="2"/>
  <c r="AO7" i="2"/>
  <c r="AQ7" i="2"/>
  <c r="AR7" i="2"/>
  <c r="AS7" i="2"/>
  <c r="AL8" i="2"/>
  <c r="AM8" i="2"/>
  <c r="AO8" i="2"/>
  <c r="AQ8" i="2"/>
  <c r="AR8" i="2"/>
  <c r="AS8" i="2"/>
  <c r="AL9" i="2"/>
  <c r="AM9" i="2"/>
  <c r="AO9" i="2"/>
  <c r="AQ9" i="2"/>
  <c r="AR9" i="2"/>
  <c r="AS9" i="2"/>
  <c r="AL10" i="2"/>
  <c r="AM10" i="2"/>
  <c r="AO10" i="2"/>
  <c r="AQ10" i="2"/>
  <c r="AR10" i="2"/>
  <c r="AS10" i="2"/>
  <c r="AL11" i="2"/>
  <c r="AM11" i="2"/>
  <c r="AN11" i="2"/>
  <c r="AO11" i="2"/>
  <c r="AP11" i="2"/>
  <c r="AQ11" i="2"/>
  <c r="AR11" i="2"/>
  <c r="AS11" i="2"/>
  <c r="AL12" i="2"/>
  <c r="AM12" i="2"/>
  <c r="AN12" i="2"/>
  <c r="AO12" i="2"/>
  <c r="AP12" i="2"/>
  <c r="AQ12" i="2"/>
  <c r="AR12" i="2"/>
  <c r="AS12" i="2"/>
  <c r="AL13" i="2"/>
  <c r="AM13" i="2"/>
  <c r="AN13" i="2"/>
  <c r="AO13" i="2"/>
  <c r="AP13" i="2"/>
  <c r="AQ13" i="2"/>
  <c r="AR13" i="2"/>
  <c r="AS13" i="2"/>
  <c r="AL14" i="2"/>
  <c r="AM14" i="2"/>
  <c r="AN14" i="2"/>
  <c r="AO14" i="2"/>
  <c r="AP14" i="2"/>
  <c r="AQ14" i="2"/>
  <c r="AR14" i="2"/>
  <c r="AS14" i="2"/>
  <c r="AL15" i="2"/>
  <c r="AM15" i="2"/>
  <c r="AN15" i="2"/>
  <c r="AO15" i="2"/>
  <c r="AP15" i="2"/>
  <c r="AQ15" i="2"/>
  <c r="AR15" i="2"/>
  <c r="AS15" i="2"/>
  <c r="AL16" i="2"/>
  <c r="AM16" i="2"/>
  <c r="AN16" i="2"/>
  <c r="AO16" i="2"/>
  <c r="AP16" i="2"/>
  <c r="AQ16" i="2"/>
  <c r="AR16" i="2"/>
  <c r="AS16" i="2"/>
  <c r="AL17" i="2"/>
  <c r="AM17" i="2"/>
  <c r="AN17" i="2"/>
  <c r="AO17" i="2"/>
  <c r="AP17" i="2"/>
  <c r="AQ17" i="2"/>
  <c r="AR17" i="2"/>
  <c r="AS17" i="2"/>
  <c r="AL18" i="2"/>
  <c r="AM18" i="2"/>
  <c r="AN18" i="2"/>
  <c r="AO18" i="2"/>
  <c r="AP18" i="2"/>
  <c r="AQ18" i="2"/>
  <c r="AR18" i="2"/>
  <c r="AS18" i="2"/>
  <c r="AL19" i="2"/>
  <c r="AM19" i="2"/>
  <c r="AN19" i="2"/>
  <c r="AO19" i="2"/>
  <c r="AP19" i="2"/>
  <c r="AQ19" i="2"/>
  <c r="AR19" i="2"/>
  <c r="AS19" i="2"/>
  <c r="AL20" i="2"/>
  <c r="AM20" i="2"/>
  <c r="AN20" i="2"/>
  <c r="AO20" i="2"/>
  <c r="AP20" i="2"/>
  <c r="AQ20" i="2"/>
  <c r="AR20" i="2"/>
  <c r="AS20" i="2"/>
  <c r="AL21" i="2"/>
  <c r="AM21" i="2"/>
  <c r="AN21" i="2"/>
  <c r="AO21" i="2"/>
  <c r="AP21" i="2"/>
  <c r="AQ21" i="2"/>
  <c r="AR21" i="2"/>
  <c r="AS21" i="2"/>
  <c r="AL22" i="2"/>
  <c r="AM22" i="2"/>
  <c r="AN22" i="2"/>
  <c r="AO22" i="2"/>
  <c r="AP22" i="2"/>
  <c r="AQ22" i="2"/>
  <c r="AR22" i="2"/>
  <c r="AS22" i="2"/>
  <c r="AL23" i="2"/>
  <c r="AM23" i="2"/>
  <c r="AN23" i="2"/>
  <c r="AO23" i="2"/>
  <c r="AP23" i="2"/>
  <c r="AQ23" i="2"/>
  <c r="AR23" i="2"/>
  <c r="AS23" i="2"/>
  <c r="AL24" i="2"/>
  <c r="AM24" i="2"/>
  <c r="AN24" i="2"/>
  <c r="AO24" i="2"/>
  <c r="AP24" i="2"/>
  <c r="AQ24" i="2"/>
  <c r="AR24" i="2"/>
  <c r="AS24" i="2"/>
  <c r="AL25" i="2"/>
  <c r="AM25" i="2"/>
  <c r="AR25" i="2"/>
  <c r="AS25" i="2"/>
  <c r="AL26" i="2"/>
  <c r="AM26" i="2"/>
  <c r="AR26" i="2"/>
  <c r="AS26" i="2"/>
  <c r="AL27" i="2"/>
  <c r="AM27" i="2"/>
  <c r="AR27" i="2"/>
  <c r="AS27" i="2"/>
  <c r="AL28" i="2"/>
  <c r="AM28" i="2"/>
  <c r="AR28" i="2"/>
  <c r="AS28" i="2"/>
  <c r="AL29" i="2"/>
  <c r="AM29" i="2"/>
  <c r="AR29" i="2"/>
  <c r="AS29" i="2"/>
  <c r="AL30" i="2"/>
  <c r="AM30" i="2"/>
  <c r="AR30" i="2"/>
  <c r="AS30" i="2"/>
  <c r="AL31" i="2"/>
  <c r="AM31" i="2"/>
  <c r="AR31" i="2"/>
  <c r="AS31" i="2"/>
  <c r="AL32" i="2"/>
  <c r="AM32" i="2"/>
  <c r="AN32" i="2"/>
  <c r="AO32" i="2"/>
  <c r="AR32" i="2"/>
  <c r="AS32" i="2"/>
  <c r="AL33" i="2"/>
  <c r="AM33" i="2"/>
  <c r="AN33" i="2"/>
  <c r="AO33" i="2"/>
  <c r="AP33" i="2"/>
  <c r="AQ33" i="2"/>
  <c r="AR33" i="2"/>
  <c r="AS33" i="2"/>
  <c r="AL34" i="2"/>
  <c r="AM34" i="2"/>
  <c r="AN34" i="2"/>
  <c r="AO34" i="2"/>
  <c r="AP34" i="2"/>
  <c r="AQ34" i="2"/>
  <c r="AR34" i="2"/>
  <c r="AS34" i="2"/>
  <c r="AL35" i="2"/>
  <c r="AM35" i="2"/>
  <c r="AO35" i="2"/>
  <c r="AQ35" i="2"/>
  <c r="AR35" i="2"/>
  <c r="AS35" i="2"/>
  <c r="AL36" i="2"/>
  <c r="AM36" i="2"/>
  <c r="AN36" i="2"/>
  <c r="AO36" i="2"/>
  <c r="AP36" i="2"/>
  <c r="AQ36" i="2"/>
  <c r="AR36" i="2"/>
  <c r="AS36" i="2"/>
  <c r="AL37" i="2"/>
  <c r="AM37" i="2"/>
  <c r="AN37" i="2"/>
  <c r="AO37" i="2"/>
  <c r="AP37" i="2"/>
  <c r="AQ37" i="2"/>
  <c r="AR37" i="2"/>
  <c r="AS37" i="2"/>
  <c r="AL38" i="2"/>
  <c r="AM38" i="2"/>
  <c r="AN38" i="2"/>
  <c r="AO38" i="2"/>
  <c r="AP38" i="2"/>
  <c r="AQ38" i="2"/>
  <c r="AR38" i="2"/>
  <c r="AS38" i="2"/>
  <c r="AL39" i="2"/>
  <c r="AM39" i="2"/>
  <c r="AN39" i="2"/>
  <c r="AO39" i="2"/>
  <c r="AP39" i="2"/>
  <c r="AQ39" i="2"/>
  <c r="AR39" i="2"/>
  <c r="AL40" i="2"/>
  <c r="AM40" i="2"/>
  <c r="AN40" i="2"/>
  <c r="AO40" i="2"/>
  <c r="AP40" i="2"/>
  <c r="AQ40" i="2"/>
  <c r="AR40" i="2"/>
  <c r="AS40" i="2"/>
  <c r="AL41" i="2"/>
  <c r="AM41" i="2"/>
  <c r="AP41" i="2"/>
  <c r="AS41" i="2"/>
  <c r="AL42" i="2"/>
  <c r="AM42" i="2"/>
  <c r="AN42" i="2"/>
  <c r="AO42" i="2"/>
  <c r="AP42" i="2"/>
  <c r="AQ42" i="2"/>
  <c r="AR42" i="2"/>
  <c r="AS42" i="2"/>
  <c r="AL43" i="2"/>
  <c r="AM43" i="2"/>
  <c r="AN43" i="2"/>
  <c r="AP43" i="2"/>
  <c r="AQ43" i="2"/>
  <c r="AS43" i="2"/>
  <c r="AL44" i="2"/>
  <c r="AM44" i="2"/>
  <c r="AN44" i="2"/>
  <c r="AP44" i="2"/>
  <c r="AQ44" i="2"/>
  <c r="AS44" i="2"/>
  <c r="AL45" i="2"/>
  <c r="AM45" i="2"/>
  <c r="AN45" i="2"/>
  <c r="AO45" i="2"/>
  <c r="AP45" i="2"/>
  <c r="AQ45" i="2"/>
  <c r="AR45" i="2"/>
  <c r="AS45" i="2"/>
  <c r="AL46" i="2"/>
  <c r="AM46" i="2"/>
  <c r="AP46" i="2"/>
  <c r="AS46" i="2"/>
  <c r="AL47" i="2"/>
  <c r="AM47" i="2"/>
  <c r="AN47" i="2"/>
  <c r="AO47" i="2"/>
  <c r="AP47" i="2"/>
  <c r="AQ47" i="2"/>
  <c r="AR47" i="2"/>
  <c r="AS47" i="2"/>
  <c r="AL48" i="2"/>
  <c r="AM48" i="2"/>
  <c r="AN48" i="2"/>
  <c r="AP48" i="2"/>
  <c r="AQ48" i="2"/>
  <c r="AS48" i="2"/>
  <c r="AL49" i="2"/>
  <c r="AM49" i="2"/>
  <c r="AN49" i="2"/>
  <c r="AP49" i="2"/>
  <c r="AQ49" i="2"/>
  <c r="AS49" i="2"/>
  <c r="AL50" i="2"/>
  <c r="AM50" i="2"/>
  <c r="AN50" i="2"/>
  <c r="AO50" i="2"/>
  <c r="AP50" i="2"/>
  <c r="AQ50" i="2"/>
  <c r="AR50" i="2"/>
  <c r="AS50" i="2"/>
  <c r="AL51" i="2"/>
  <c r="AM51" i="2"/>
  <c r="AP51" i="2"/>
  <c r="AS51" i="2"/>
  <c r="AL52" i="2"/>
  <c r="AM52" i="2"/>
  <c r="AP52" i="2"/>
  <c r="AS52" i="2"/>
  <c r="AL53" i="2"/>
  <c r="AM53" i="2"/>
  <c r="AN53" i="2"/>
  <c r="AP53" i="2"/>
  <c r="AQ53" i="2"/>
  <c r="AR53" i="2"/>
  <c r="AS53" i="2"/>
  <c r="AL54" i="2"/>
  <c r="AM54" i="2"/>
  <c r="AN54" i="2"/>
  <c r="AP54" i="2"/>
  <c r="AQ54" i="2"/>
  <c r="AR54" i="2"/>
  <c r="AS54" i="2"/>
  <c r="AL55" i="2"/>
  <c r="AM55" i="2"/>
  <c r="AN55" i="2"/>
  <c r="AP55" i="2"/>
  <c r="AQ55" i="2"/>
  <c r="AR55" i="2"/>
  <c r="AS55" i="2"/>
  <c r="AL56" i="2"/>
  <c r="AM56" i="2"/>
  <c r="AN56" i="2"/>
  <c r="AP56" i="2"/>
  <c r="AQ56" i="2"/>
  <c r="AR56" i="2"/>
  <c r="AS56" i="2"/>
  <c r="AL57" i="2"/>
  <c r="AM57" i="2"/>
  <c r="AN57" i="2"/>
  <c r="AO57" i="2"/>
  <c r="AP57" i="2"/>
  <c r="AQ57" i="2"/>
  <c r="AR57" i="2"/>
  <c r="AS57" i="2"/>
  <c r="AL58" i="2"/>
  <c r="AM58" i="2"/>
  <c r="AP58" i="2"/>
  <c r="AS58" i="2"/>
  <c r="AL59" i="2"/>
  <c r="AM59" i="2"/>
  <c r="AP59" i="2"/>
  <c r="AS59" i="2"/>
  <c r="AL60" i="2"/>
  <c r="AM60" i="2"/>
  <c r="AP60" i="2"/>
  <c r="AS60" i="2"/>
  <c r="AL61" i="2"/>
  <c r="AM61" i="2"/>
  <c r="AP61" i="2"/>
  <c r="AS61" i="2"/>
  <c r="AL62" i="2"/>
  <c r="AM62" i="2"/>
  <c r="AN62" i="2"/>
  <c r="AO62" i="2"/>
  <c r="AP62" i="2"/>
  <c r="AQ62" i="2"/>
  <c r="AR62" i="2"/>
  <c r="AS62" i="2"/>
  <c r="AL63" i="2"/>
  <c r="AM63" i="2"/>
  <c r="AN63" i="2"/>
  <c r="AO63" i="2"/>
  <c r="AP63" i="2"/>
  <c r="AQ63" i="2"/>
  <c r="AR63" i="2"/>
  <c r="AS63" i="2"/>
  <c r="AL64" i="2"/>
  <c r="AM64" i="2"/>
  <c r="AN64" i="2"/>
  <c r="AO64" i="2"/>
  <c r="AP64" i="2"/>
  <c r="AQ64" i="2"/>
  <c r="AR64" i="2"/>
  <c r="AS64" i="2"/>
  <c r="AL65" i="2"/>
  <c r="AM65" i="2"/>
  <c r="AN65" i="2"/>
  <c r="AO65" i="2"/>
  <c r="AP65" i="2"/>
  <c r="AQ65" i="2"/>
  <c r="AR65" i="2"/>
  <c r="AS65" i="2"/>
  <c r="AL66" i="2"/>
  <c r="AM66" i="2"/>
  <c r="AN66" i="2"/>
  <c r="AO66" i="2"/>
  <c r="AP66" i="2"/>
  <c r="AQ66" i="2"/>
  <c r="AR66" i="2"/>
  <c r="AS66" i="2"/>
  <c r="AL67" i="2"/>
  <c r="AM67" i="2"/>
  <c r="AR67" i="2"/>
  <c r="AL68" i="2"/>
  <c r="AM68" i="2"/>
  <c r="AR68" i="2"/>
  <c r="AL69" i="2"/>
  <c r="AM69" i="2"/>
  <c r="AR69" i="2"/>
  <c r="AL70" i="2"/>
  <c r="AM70" i="2"/>
  <c r="AR70" i="2"/>
  <c r="AL71" i="2"/>
  <c r="AM71" i="2"/>
  <c r="AP71" i="2"/>
  <c r="AR71" i="2"/>
  <c r="AL72" i="2"/>
  <c r="AM72" i="2"/>
  <c r="AP72" i="2"/>
  <c r="AR72" i="2"/>
  <c r="AL73" i="2"/>
  <c r="AM73" i="2"/>
  <c r="AP73" i="2"/>
  <c r="AR73" i="2"/>
  <c r="AL74" i="2"/>
  <c r="AM74" i="2"/>
  <c r="AN74" i="2"/>
  <c r="AO74" i="2"/>
  <c r="AP74" i="2"/>
  <c r="AQ74" i="2"/>
  <c r="AR74" i="2"/>
  <c r="AS74" i="2"/>
  <c r="AL75" i="2"/>
  <c r="AM75" i="2"/>
  <c r="AR75" i="2"/>
  <c r="AL76" i="2"/>
  <c r="AM76" i="2"/>
  <c r="AQ76" i="2"/>
  <c r="AR76" i="2"/>
  <c r="AS76" i="2"/>
  <c r="AL77" i="2"/>
  <c r="AM77" i="2"/>
  <c r="AN77" i="2"/>
  <c r="AO77" i="2"/>
  <c r="AP77" i="2"/>
  <c r="AQ77" i="2"/>
  <c r="AR77" i="2"/>
  <c r="AS77" i="2"/>
  <c r="AL78" i="2"/>
  <c r="AM78" i="2"/>
  <c r="AN78" i="2"/>
  <c r="AO78" i="2"/>
  <c r="AP78" i="2"/>
  <c r="AQ78" i="2"/>
  <c r="AR78" i="2"/>
  <c r="AS78" i="2"/>
  <c r="AL79" i="2"/>
  <c r="AM79" i="2"/>
  <c r="AP79" i="2"/>
  <c r="AR79" i="2"/>
  <c r="AS79" i="2"/>
  <c r="AL80" i="2"/>
  <c r="AM80" i="2"/>
  <c r="AN80" i="2"/>
  <c r="AO80" i="2"/>
  <c r="AP80" i="2"/>
  <c r="AQ80" i="2"/>
  <c r="AR80" i="2"/>
  <c r="AS80" i="2"/>
  <c r="AL81" i="2"/>
  <c r="AM81" i="2"/>
  <c r="AN81" i="2"/>
  <c r="AO81" i="2"/>
  <c r="AP81" i="2"/>
  <c r="AQ81" i="2"/>
  <c r="AR81" i="2"/>
  <c r="AS81" i="2"/>
  <c r="AL82" i="2"/>
  <c r="AM82" i="2"/>
  <c r="AN82" i="2"/>
  <c r="AO82" i="2"/>
  <c r="AP82" i="2"/>
  <c r="AQ82" i="2"/>
  <c r="AR82" i="2"/>
  <c r="AS82" i="2"/>
  <c r="AL83" i="2"/>
  <c r="AM83" i="2"/>
  <c r="AP83" i="2"/>
  <c r="AR83" i="2"/>
  <c r="AS83" i="2"/>
  <c r="AL84" i="2"/>
  <c r="AM84" i="2"/>
  <c r="AP84" i="2"/>
  <c r="AQ84" i="2"/>
  <c r="AR84" i="2"/>
  <c r="AS84" i="2"/>
  <c r="AL85" i="2"/>
  <c r="AM85" i="2"/>
  <c r="AN85" i="2"/>
  <c r="AO85" i="2"/>
  <c r="AP85" i="2"/>
  <c r="AQ85" i="2"/>
  <c r="AR85" i="2"/>
  <c r="AS85" i="2"/>
  <c r="AL86" i="2"/>
  <c r="AM86" i="2"/>
  <c r="AP86" i="2"/>
  <c r="AR86" i="2"/>
  <c r="AS86" i="2"/>
  <c r="AL87" i="2"/>
  <c r="AM87" i="2"/>
  <c r="AP87" i="2"/>
  <c r="AR87" i="2"/>
  <c r="AS87" i="2"/>
  <c r="AL88" i="2"/>
  <c r="AM88" i="2"/>
  <c r="AN88" i="2"/>
  <c r="AO88" i="2"/>
  <c r="AP88" i="2"/>
  <c r="AQ88" i="2"/>
  <c r="AR88" i="2"/>
  <c r="AS88" i="2"/>
  <c r="AM5" i="2"/>
  <c r="AN5" i="2"/>
  <c r="AO5" i="2"/>
  <c r="AP5" i="2"/>
  <c r="AQ5" i="2"/>
  <c r="AR5" i="2"/>
  <c r="AS5" i="2"/>
  <c r="AL5" i="2"/>
  <c r="AE88" i="2"/>
  <c r="AH88" i="2" s="1"/>
  <c r="AE87" i="2"/>
  <c r="AH87" i="2" s="1"/>
  <c r="AE84" i="2"/>
  <c r="AH84" i="2" s="1"/>
  <c r="AE80" i="2"/>
  <c r="AG76" i="2"/>
  <c r="AJ76" i="2" s="1"/>
  <c r="AE76" i="2"/>
  <c r="AH76" i="2" s="1"/>
  <c r="AE74" i="2"/>
  <c r="AH74" i="2" s="1"/>
  <c r="AE73" i="2"/>
  <c r="AH73" i="2" s="1"/>
  <c r="AE72" i="2"/>
  <c r="AH72" i="2" s="1"/>
  <c r="AG71" i="2"/>
  <c r="AJ71" i="2" s="1"/>
  <c r="AE71" i="2"/>
  <c r="AH71" i="2" s="1"/>
  <c r="AG70" i="2"/>
  <c r="AE70" i="2"/>
  <c r="AH70" i="2" s="1"/>
  <c r="AG69" i="2"/>
  <c r="AJ69" i="2" s="1"/>
  <c r="AE69" i="2"/>
  <c r="AH69" i="2" s="1"/>
  <c r="AE68" i="2"/>
  <c r="AH68" i="2" s="1"/>
  <c r="AF62" i="2"/>
  <c r="AI62" i="2" s="1"/>
  <c r="AE62" i="2"/>
  <c r="AH62" i="2" s="1"/>
  <c r="AF61" i="2"/>
  <c r="AI61" i="2" s="1"/>
  <c r="AE61" i="2"/>
  <c r="AH61" i="2" s="1"/>
  <c r="AF60" i="2"/>
  <c r="AI60" i="2" s="1"/>
  <c r="AE60" i="2"/>
  <c r="AH60" i="2" s="1"/>
  <c r="AF59" i="2"/>
  <c r="AI59" i="2" s="1"/>
  <c r="AE59" i="2"/>
  <c r="AH59" i="2" s="1"/>
  <c r="AF54" i="2"/>
  <c r="AF53" i="2"/>
  <c r="AI53" i="2" s="1"/>
  <c r="AE53" i="2"/>
  <c r="AH53" i="2" s="1"/>
  <c r="AF52" i="2"/>
  <c r="AI52" i="2" s="1"/>
  <c r="AE52" i="2"/>
  <c r="AH52" i="2" s="1"/>
  <c r="AF49" i="2"/>
  <c r="AI49" i="2" s="1"/>
  <c r="AF47" i="2"/>
  <c r="AI47" i="2" s="1"/>
  <c r="AE47" i="2"/>
  <c r="AH47" i="2" s="1"/>
  <c r="AF44" i="2"/>
  <c r="AF42" i="2"/>
  <c r="AI42" i="2" s="1"/>
  <c r="AE42" i="2"/>
  <c r="AH42" i="2" s="1"/>
  <c r="AG36" i="2"/>
  <c r="AE36" i="2"/>
  <c r="AG33" i="2"/>
  <c r="AH33" i="2" s="1"/>
  <c r="AG32" i="2"/>
  <c r="AH32" i="2" s="1"/>
  <c r="AE32" i="2"/>
  <c r="AF32" i="2" s="1"/>
  <c r="AG31" i="2"/>
  <c r="AH31" i="2" s="1"/>
  <c r="AE31" i="2"/>
  <c r="AF31" i="2" s="1"/>
  <c r="AG30" i="2"/>
  <c r="AH30" i="2" s="1"/>
  <c r="AE30" i="2"/>
  <c r="AF30" i="2" s="1"/>
  <c r="AG29" i="2"/>
  <c r="AH29" i="2" s="1"/>
  <c r="AE29" i="2"/>
  <c r="AF29" i="2" s="1"/>
  <c r="AG28" i="2"/>
  <c r="AH28" i="2" s="1"/>
  <c r="AE28" i="2"/>
  <c r="AF28" i="2" s="1"/>
  <c r="AG27" i="2"/>
  <c r="AH27" i="2" s="1"/>
  <c r="AE27" i="2"/>
  <c r="AF27" i="2" s="1"/>
  <c r="AG26" i="2"/>
  <c r="AH26" i="2" s="1"/>
  <c r="AE26" i="2"/>
  <c r="AF26" i="2" s="1"/>
  <c r="AE11" i="2"/>
  <c r="AG11" i="2" s="1"/>
  <c r="AE10" i="2"/>
  <c r="AG10" i="2" s="1"/>
  <c r="AE9" i="2"/>
  <c r="AG9" i="2" s="1"/>
  <c r="AE8" i="2"/>
  <c r="AG8" i="2" s="1"/>
  <c r="AE7" i="2"/>
  <c r="AG7" i="2" s="1"/>
  <c r="AF88" i="2"/>
  <c r="AF87" i="2"/>
  <c r="AF85" i="2"/>
  <c r="AE85" i="2"/>
  <c r="AF84" i="2"/>
  <c r="AF80" i="2"/>
  <c r="AH80" i="2"/>
  <c r="AG77" i="2"/>
  <c r="AF77" i="2"/>
  <c r="AE77" i="2"/>
  <c r="AF76" i="2"/>
  <c r="AJ74" i="2"/>
  <c r="AF74" i="2"/>
  <c r="AJ73" i="2"/>
  <c r="AF73" i="2"/>
  <c r="AJ72" i="2"/>
  <c r="AF72" i="2"/>
  <c r="AF71" i="2"/>
  <c r="AJ70" i="2"/>
  <c r="AF70" i="2"/>
  <c r="AF69" i="2"/>
  <c r="AF68" i="2"/>
  <c r="AF57" i="2"/>
  <c r="AF56" i="2"/>
  <c r="AF55" i="2"/>
  <c r="AF50" i="2"/>
  <c r="AI50" i="2" s="1"/>
  <c r="AF45" i="2"/>
  <c r="AI45" i="2" s="1"/>
  <c r="AI44" i="2"/>
  <c r="W88" i="2"/>
  <c r="W87" i="2"/>
  <c r="W85" i="2"/>
  <c r="W84" i="2"/>
  <c r="W80" i="2"/>
  <c r="AA74" i="2"/>
  <c r="AA73" i="2"/>
  <c r="AS72" i="2" s="1"/>
  <c r="AA72" i="2"/>
  <c r="AS71" i="2" s="1"/>
  <c r="H50" i="2"/>
  <c r="W49" i="2"/>
  <c r="Z49" i="2" s="1"/>
  <c r="V30" i="2"/>
  <c r="AN29" i="2" s="1"/>
  <c r="D88" i="2"/>
  <c r="G88" i="2" s="1"/>
  <c r="D87" i="2"/>
  <c r="G87" i="2" s="1"/>
  <c r="D85" i="2"/>
  <c r="G85" i="2" s="1"/>
  <c r="D84" i="2"/>
  <c r="G84" i="2" s="1"/>
  <c r="D80" i="2"/>
  <c r="G80" i="2" s="1"/>
  <c r="F77" i="2"/>
  <c r="X77" i="2" s="1"/>
  <c r="F76" i="2"/>
  <c r="X76" i="2" s="1"/>
  <c r="E77" i="2"/>
  <c r="W77" i="2" s="1"/>
  <c r="D77" i="2"/>
  <c r="G77" i="2" s="1"/>
  <c r="E76" i="2"/>
  <c r="W76" i="2" s="1"/>
  <c r="D76" i="2"/>
  <c r="G76" i="2" s="1"/>
  <c r="E74" i="2"/>
  <c r="W74" i="2" s="1"/>
  <c r="D74" i="2"/>
  <c r="G74" i="2" s="1"/>
  <c r="E73" i="2"/>
  <c r="W73" i="2" s="1"/>
  <c r="D73" i="2"/>
  <c r="V73" i="2" s="1"/>
  <c r="E72" i="2"/>
  <c r="W72" i="2" s="1"/>
  <c r="AO71" i="2" s="1"/>
  <c r="D72" i="2"/>
  <c r="G72" i="2" s="1"/>
  <c r="E71" i="2"/>
  <c r="W71" i="2" s="1"/>
  <c r="D71" i="2"/>
  <c r="G71" i="2" s="1"/>
  <c r="E70" i="2"/>
  <c r="W70" i="2" s="1"/>
  <c r="D70" i="2"/>
  <c r="G70" i="2" s="1"/>
  <c r="E69" i="2"/>
  <c r="W69" i="2" s="1"/>
  <c r="D69" i="2"/>
  <c r="G69" i="2" s="1"/>
  <c r="F74" i="2"/>
  <c r="F73" i="2"/>
  <c r="F72" i="2"/>
  <c r="F71" i="2"/>
  <c r="X71" i="2" s="1"/>
  <c r="F70" i="2"/>
  <c r="X70" i="2" s="1"/>
  <c r="AA70" i="2" s="1"/>
  <c r="AS69" i="2" s="1"/>
  <c r="F69" i="2"/>
  <c r="X69" i="2" s="1"/>
  <c r="O68" i="2"/>
  <c r="F68" i="2" s="1"/>
  <c r="X68" i="2" s="1"/>
  <c r="E68" i="2"/>
  <c r="W68" i="2" s="1"/>
  <c r="D68" i="2"/>
  <c r="G68" i="2" s="1"/>
  <c r="E47" i="2"/>
  <c r="W47" i="2" s="1"/>
  <c r="E57" i="2"/>
  <c r="W57" i="2" s="1"/>
  <c r="E56" i="2"/>
  <c r="W56" i="2" s="1"/>
  <c r="E55" i="2"/>
  <c r="W55" i="2" s="1"/>
  <c r="AO54" i="2" s="1"/>
  <c r="E54" i="2"/>
  <c r="W54" i="2" s="1"/>
  <c r="AO53" i="2" s="1"/>
  <c r="E62" i="2"/>
  <c r="W62" i="2" s="1"/>
  <c r="E61" i="2"/>
  <c r="H61" i="2" s="1"/>
  <c r="E60" i="2"/>
  <c r="H60" i="2" s="1"/>
  <c r="E59" i="2"/>
  <c r="H59" i="2" s="1"/>
  <c r="D62" i="2"/>
  <c r="G62" i="2" s="1"/>
  <c r="D61" i="2"/>
  <c r="G61" i="2" s="1"/>
  <c r="D60" i="2"/>
  <c r="G60" i="2" s="1"/>
  <c r="D59" i="2"/>
  <c r="G59" i="2" s="1"/>
  <c r="D53" i="2"/>
  <c r="G53" i="2" s="1"/>
  <c r="D52" i="2"/>
  <c r="G52" i="2" s="1"/>
  <c r="D47" i="2"/>
  <c r="G47" i="2" s="1"/>
  <c r="E45" i="2"/>
  <c r="H45" i="2" s="1"/>
  <c r="E44" i="2"/>
  <c r="H44" i="2" s="1"/>
  <c r="E42" i="2"/>
  <c r="H42" i="2" s="1"/>
  <c r="D42" i="2"/>
  <c r="G42" i="2" s="1"/>
  <c r="F36" i="2"/>
  <c r="X36" i="2" s="1"/>
  <c r="AP35" i="2" s="1"/>
  <c r="D36" i="2"/>
  <c r="V36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X28" i="2" s="1"/>
  <c r="F27" i="2"/>
  <c r="G27" i="2" s="1"/>
  <c r="F26" i="2"/>
  <c r="G26" i="2" s="1"/>
  <c r="D32" i="2"/>
  <c r="E32" i="2" s="1"/>
  <c r="D31" i="2"/>
  <c r="V31" i="2" s="1"/>
  <c r="D30" i="2"/>
  <c r="E30" i="2" s="1"/>
  <c r="D29" i="2"/>
  <c r="E29" i="2" s="1"/>
  <c r="D28" i="2"/>
  <c r="E28" i="2" s="1"/>
  <c r="D27" i="2"/>
  <c r="V27" i="2" s="1"/>
  <c r="D26" i="2"/>
  <c r="E26" i="2" s="1"/>
  <c r="D11" i="2"/>
  <c r="V11" i="2" s="1"/>
  <c r="D10" i="2"/>
  <c r="F10" i="2" s="1"/>
  <c r="D9" i="2"/>
  <c r="F9" i="2" s="1"/>
  <c r="D8" i="2"/>
  <c r="F8" i="2" s="1"/>
  <c r="D7" i="2"/>
  <c r="F7" i="2" s="1"/>
  <c r="B5" i="3"/>
  <c r="Y59" i="5" l="1"/>
  <c r="AQ58" i="5" s="1"/>
  <c r="AN58" i="5"/>
  <c r="AO55" i="4"/>
  <c r="G53" i="5"/>
  <c r="Z59" i="5"/>
  <c r="AR58" i="5" s="1"/>
  <c r="AO58" i="5"/>
  <c r="W61" i="5"/>
  <c r="AP69" i="5"/>
  <c r="AS69" i="5"/>
  <c r="V85" i="5"/>
  <c r="AN84" i="5" s="1"/>
  <c r="G85" i="5"/>
  <c r="F8" i="4"/>
  <c r="V8" i="4"/>
  <c r="X8" i="4" s="1"/>
  <c r="W53" i="5"/>
  <c r="AO56" i="5"/>
  <c r="G59" i="5"/>
  <c r="G72" i="5"/>
  <c r="AO67" i="4"/>
  <c r="G73" i="4"/>
  <c r="V73" i="4"/>
  <c r="AN72" i="4" s="1"/>
  <c r="V68" i="5"/>
  <c r="G68" i="5"/>
  <c r="AP32" i="5"/>
  <c r="AN59" i="5"/>
  <c r="AO75" i="5"/>
  <c r="E27" i="5"/>
  <c r="V27" i="5"/>
  <c r="Y53" i="5"/>
  <c r="AQ52" i="5" s="1"/>
  <c r="AN52" i="5"/>
  <c r="G27" i="5"/>
  <c r="X27" i="5"/>
  <c r="W49" i="5"/>
  <c r="Z49" i="5" s="1"/>
  <c r="AR48" i="5" s="1"/>
  <c r="AN10" i="2"/>
  <c r="AN35" i="2"/>
  <c r="AO72" i="2"/>
  <c r="E26" i="4"/>
  <c r="V26" i="4"/>
  <c r="AN25" i="4" s="1"/>
  <c r="AO75" i="4"/>
  <c r="AP28" i="5"/>
  <c r="X31" i="5"/>
  <c r="Y47" i="5"/>
  <c r="AQ46" i="5" s="1"/>
  <c r="AP67" i="5"/>
  <c r="AN70" i="5"/>
  <c r="V88" i="5"/>
  <c r="Y88" i="5" s="1"/>
  <c r="G88" i="5"/>
  <c r="V9" i="5"/>
  <c r="AO53" i="5"/>
  <c r="Y60" i="5"/>
  <c r="AQ59" i="5" s="1"/>
  <c r="Y61" i="5"/>
  <c r="AQ60" i="5" s="1"/>
  <c r="AN60" i="5"/>
  <c r="AO70" i="5"/>
  <c r="AO79" i="5"/>
  <c r="AO87" i="4"/>
  <c r="AO83" i="5"/>
  <c r="AP26" i="4"/>
  <c r="AP30" i="4"/>
  <c r="AO68" i="4"/>
  <c r="W44" i="5"/>
  <c r="H47" i="5"/>
  <c r="AP76" i="5"/>
  <c r="AO86" i="5"/>
  <c r="AN51" i="5"/>
  <c r="AN61" i="5"/>
  <c r="AO73" i="5"/>
  <c r="E26" i="5"/>
  <c r="V26" i="5"/>
  <c r="X10" i="5"/>
  <c r="AP9" i="5" s="1"/>
  <c r="AN9" i="5"/>
  <c r="Y26" i="5"/>
  <c r="AQ25" i="5" s="1"/>
  <c r="AP25" i="5"/>
  <c r="E32" i="5"/>
  <c r="V32" i="5"/>
  <c r="AN86" i="5"/>
  <c r="AH87" i="5"/>
  <c r="AQ86" i="5" s="1"/>
  <c r="AR41" i="4"/>
  <c r="Y32" i="5"/>
  <c r="AQ31" i="5" s="1"/>
  <c r="AP31" i="5"/>
  <c r="H42" i="4"/>
  <c r="AN26" i="5"/>
  <c r="W27" i="5"/>
  <c r="AO26" i="5" s="1"/>
  <c r="E28" i="5"/>
  <c r="V28" i="5"/>
  <c r="Y42" i="5"/>
  <c r="AQ41" i="5" s="1"/>
  <c r="Z50" i="5"/>
  <c r="AR49" i="5" s="1"/>
  <c r="AO49" i="5"/>
  <c r="AO51" i="5"/>
  <c r="Z52" i="5"/>
  <c r="AR51" i="5" s="1"/>
  <c r="V73" i="5"/>
  <c r="G73" i="5"/>
  <c r="AN30" i="5"/>
  <c r="W31" i="5"/>
  <c r="AO30" i="5" s="1"/>
  <c r="Z42" i="5"/>
  <c r="AR41" i="5" s="1"/>
  <c r="AO41" i="5"/>
  <c r="AA69" i="5"/>
  <c r="AS68" i="5" s="1"/>
  <c r="AP68" i="5"/>
  <c r="AN71" i="5"/>
  <c r="Y72" i="5"/>
  <c r="AQ71" i="5" s="1"/>
  <c r="X11" i="5"/>
  <c r="AP10" i="5" s="1"/>
  <c r="AN10" i="5"/>
  <c r="AO68" i="2"/>
  <c r="AR46" i="4"/>
  <c r="X7" i="5"/>
  <c r="AP6" i="5" s="1"/>
  <c r="AN6" i="5"/>
  <c r="AN7" i="5"/>
  <c r="X8" i="5"/>
  <c r="AP7" i="5" s="1"/>
  <c r="Y28" i="5"/>
  <c r="AQ27" i="5" s="1"/>
  <c r="AP27" i="5"/>
  <c r="AQ32" i="5"/>
  <c r="Y52" i="5"/>
  <c r="AQ51" i="5" s="1"/>
  <c r="Z60" i="5"/>
  <c r="AR59" i="5" s="1"/>
  <c r="AO59" i="5"/>
  <c r="AN68" i="5"/>
  <c r="AN76" i="5"/>
  <c r="AR51" i="4"/>
  <c r="E28" i="4"/>
  <c r="V28" i="4"/>
  <c r="AN27" i="4" s="1"/>
  <c r="E30" i="4"/>
  <c r="V30" i="4"/>
  <c r="AN29" i="4" s="1"/>
  <c r="H52" i="4"/>
  <c r="W62" i="4"/>
  <c r="H62" i="4"/>
  <c r="G68" i="4"/>
  <c r="V68" i="4"/>
  <c r="AN28" i="5"/>
  <c r="W29" i="5"/>
  <c r="AO28" i="5" s="1"/>
  <c r="V30" i="5"/>
  <c r="E30" i="5"/>
  <c r="Z44" i="5"/>
  <c r="AR43" i="5" s="1"/>
  <c r="AO43" i="5"/>
  <c r="Z45" i="5"/>
  <c r="AR44" i="5" s="1"/>
  <c r="AO44" i="5"/>
  <c r="AO46" i="5"/>
  <c r="Z47" i="5"/>
  <c r="AR46" i="5" s="1"/>
  <c r="AO61" i="5"/>
  <c r="Z62" i="5"/>
  <c r="AR61" i="5" s="1"/>
  <c r="AN75" i="5"/>
  <c r="Y76" i="5"/>
  <c r="AQ75" i="5" s="1"/>
  <c r="AN83" i="5"/>
  <c r="Y84" i="5"/>
  <c r="AQ83" i="5" s="1"/>
  <c r="AH88" i="5"/>
  <c r="AQ28" i="5"/>
  <c r="Y30" i="5"/>
  <c r="AQ29" i="5" s="1"/>
  <c r="AP29" i="5"/>
  <c r="AQ61" i="5"/>
  <c r="AA68" i="5"/>
  <c r="AS67" i="5" s="1"/>
  <c r="AO73" i="2"/>
  <c r="AO55" i="2"/>
  <c r="F7" i="5"/>
  <c r="F11" i="5"/>
  <c r="G26" i="5"/>
  <c r="G28" i="5"/>
  <c r="G30" i="5"/>
  <c r="G32" i="5"/>
  <c r="AA76" i="5"/>
  <c r="AS75" i="5" s="1"/>
  <c r="AH80" i="5"/>
  <c r="AQ79" i="5" s="1"/>
  <c r="V32" i="4"/>
  <c r="AN31" i="4" s="1"/>
  <c r="G52" i="5"/>
  <c r="G60" i="5"/>
  <c r="G62" i="5"/>
  <c r="Y71" i="5"/>
  <c r="AQ70" i="5" s="1"/>
  <c r="Y74" i="5"/>
  <c r="AQ73" i="5" s="1"/>
  <c r="G77" i="5"/>
  <c r="G59" i="4"/>
  <c r="AO83" i="4"/>
  <c r="G42" i="5"/>
  <c r="G47" i="5"/>
  <c r="AN35" i="4"/>
  <c r="H47" i="4"/>
  <c r="AN52" i="4"/>
  <c r="AP69" i="4"/>
  <c r="F10" i="5"/>
  <c r="G33" i="5"/>
  <c r="H45" i="5"/>
  <c r="H50" i="5"/>
  <c r="H52" i="5"/>
  <c r="H60" i="5"/>
  <c r="H62" i="5"/>
  <c r="Y70" i="5"/>
  <c r="AQ69" i="5" s="1"/>
  <c r="G76" i="5"/>
  <c r="AO69" i="2"/>
  <c r="AP76" i="4"/>
  <c r="AO86" i="4"/>
  <c r="AO79" i="2"/>
  <c r="G60" i="4"/>
  <c r="V61" i="4"/>
  <c r="Y61" i="4" s="1"/>
  <c r="AQ60" i="4" s="1"/>
  <c r="AO79" i="4"/>
  <c r="Y80" i="4"/>
  <c r="AQ79" i="4" s="1"/>
  <c r="AN79" i="4"/>
  <c r="Y87" i="4"/>
  <c r="AN86" i="4"/>
  <c r="Z62" i="4"/>
  <c r="AR61" i="4" s="1"/>
  <c r="AO61" i="4"/>
  <c r="Z60" i="4"/>
  <c r="AR59" i="4" s="1"/>
  <c r="AO59" i="4"/>
  <c r="AN58" i="4"/>
  <c r="Y59" i="4"/>
  <c r="AQ58" i="4" s="1"/>
  <c r="AN7" i="4"/>
  <c r="AO71" i="4"/>
  <c r="G80" i="4"/>
  <c r="V9" i="4"/>
  <c r="X9" i="4" s="1"/>
  <c r="X29" i="4"/>
  <c r="AP28" i="4" s="1"/>
  <c r="AO41" i="4"/>
  <c r="AO46" i="4"/>
  <c r="AO51" i="4"/>
  <c r="H60" i="4"/>
  <c r="AN84" i="4"/>
  <c r="V11" i="4"/>
  <c r="X11" i="4" s="1"/>
  <c r="AP10" i="4" s="1"/>
  <c r="AN67" i="4"/>
  <c r="G72" i="4"/>
  <c r="AO76" i="4"/>
  <c r="G27" i="4"/>
  <c r="G31" i="4"/>
  <c r="H44" i="4"/>
  <c r="H49" i="4"/>
  <c r="AO70" i="4"/>
  <c r="AN87" i="4"/>
  <c r="V7" i="4"/>
  <c r="AN6" i="4" s="1"/>
  <c r="AO73" i="4"/>
  <c r="V77" i="4"/>
  <c r="AN76" i="4" s="1"/>
  <c r="G87" i="4"/>
  <c r="G76" i="4"/>
  <c r="G42" i="4"/>
  <c r="G47" i="4"/>
  <c r="G52" i="4"/>
  <c r="AN71" i="4"/>
  <c r="Y53" i="4"/>
  <c r="AQ52" i="4" s="1"/>
  <c r="X10" i="4"/>
  <c r="AP9" i="4" s="1"/>
  <c r="AN9" i="4"/>
  <c r="AP25" i="4"/>
  <c r="Y26" i="4"/>
  <c r="AQ25" i="4" s="1"/>
  <c r="W27" i="4"/>
  <c r="AO26" i="4" s="1"/>
  <c r="AN26" i="4"/>
  <c r="AP29" i="4"/>
  <c r="Y30" i="4"/>
  <c r="AQ29" i="4" s="1"/>
  <c r="AN61" i="4"/>
  <c r="Y62" i="4"/>
  <c r="AQ61" i="4" s="1"/>
  <c r="Y76" i="4"/>
  <c r="AQ75" i="4" s="1"/>
  <c r="AN75" i="4"/>
  <c r="AP67" i="4"/>
  <c r="AA68" i="4"/>
  <c r="AS67" i="4" s="1"/>
  <c r="AN41" i="4"/>
  <c r="Y42" i="4"/>
  <c r="AQ41" i="4" s="1"/>
  <c r="Y47" i="4"/>
  <c r="AQ46" i="4" s="1"/>
  <c r="AN46" i="4"/>
  <c r="Y52" i="4"/>
  <c r="AQ51" i="4" s="1"/>
  <c r="AN51" i="4"/>
  <c r="Y71" i="4"/>
  <c r="AQ70" i="4" s="1"/>
  <c r="AN70" i="4"/>
  <c r="AP75" i="4"/>
  <c r="AA76" i="4"/>
  <c r="AS75" i="4" s="1"/>
  <c r="AQ87" i="4"/>
  <c r="AN69" i="4"/>
  <c r="Y70" i="4"/>
  <c r="AQ69" i="4" s="1"/>
  <c r="AR43" i="4"/>
  <c r="AR48" i="4"/>
  <c r="Y74" i="4"/>
  <c r="AQ73" i="4" s="1"/>
  <c r="AN73" i="4"/>
  <c r="Y28" i="4"/>
  <c r="AQ27" i="4" s="1"/>
  <c r="AP27" i="4"/>
  <c r="W29" i="4"/>
  <c r="AO28" i="4" s="1"/>
  <c r="AN28" i="4"/>
  <c r="Y32" i="4"/>
  <c r="AQ31" i="4" s="1"/>
  <c r="AP31" i="4"/>
  <c r="AP70" i="4"/>
  <c r="AA71" i="4"/>
  <c r="AS70" i="4" s="1"/>
  <c r="Y84" i="4"/>
  <c r="AQ83" i="4" s="1"/>
  <c r="AN83" i="4"/>
  <c r="AN59" i="4"/>
  <c r="Y60" i="4"/>
  <c r="AQ59" i="4" s="1"/>
  <c r="AQ86" i="4"/>
  <c r="AG8" i="4"/>
  <c r="AP7" i="4" s="1"/>
  <c r="E27" i="4"/>
  <c r="W30" i="4"/>
  <c r="AO29" i="4" s="1"/>
  <c r="W52" i="2"/>
  <c r="AO51" i="2" s="1"/>
  <c r="AG9" i="4"/>
  <c r="G26" i="4"/>
  <c r="Y27" i="4"/>
  <c r="AQ26" i="4" s="1"/>
  <c r="G28" i="4"/>
  <c r="G30" i="4"/>
  <c r="Y31" i="4"/>
  <c r="AQ30" i="4" s="1"/>
  <c r="G32" i="4"/>
  <c r="W53" i="4"/>
  <c r="Z53" i="4" s="1"/>
  <c r="W59" i="4"/>
  <c r="W61" i="4"/>
  <c r="V69" i="4"/>
  <c r="F10" i="4"/>
  <c r="AO75" i="2"/>
  <c r="H47" i="2"/>
  <c r="X33" i="4"/>
  <c r="W45" i="4"/>
  <c r="W50" i="4"/>
  <c r="AA70" i="4"/>
  <c r="AS69" i="4" s="1"/>
  <c r="AH72" i="4"/>
  <c r="AQ71" i="4" s="1"/>
  <c r="G84" i="4"/>
  <c r="G85" i="4"/>
  <c r="AO46" i="2"/>
  <c r="AO84" i="2"/>
  <c r="Y68" i="4"/>
  <c r="AQ67" i="4" s="1"/>
  <c r="AA69" i="4"/>
  <c r="AS68" i="4" s="1"/>
  <c r="G71" i="4"/>
  <c r="Y73" i="4"/>
  <c r="AQ72" i="4" s="1"/>
  <c r="E29" i="4"/>
  <c r="AO76" i="2"/>
  <c r="AO86" i="2"/>
  <c r="V31" i="4"/>
  <c r="G70" i="4"/>
  <c r="G74" i="4"/>
  <c r="W26" i="4"/>
  <c r="AO25" i="4" s="1"/>
  <c r="X27" i="2"/>
  <c r="AP26" i="2" s="1"/>
  <c r="AO87" i="2"/>
  <c r="AO43" i="4"/>
  <c r="AO48" i="4"/>
  <c r="W32" i="4"/>
  <c r="AO31" i="4" s="1"/>
  <c r="AP76" i="2"/>
  <c r="AO61" i="2"/>
  <c r="Z62" i="2"/>
  <c r="AR61" i="2" s="1"/>
  <c r="AP68" i="2"/>
  <c r="AA69" i="2"/>
  <c r="W53" i="2"/>
  <c r="V87" i="2"/>
  <c r="AO56" i="2"/>
  <c r="X32" i="2"/>
  <c r="Y32" i="2" s="1"/>
  <c r="AQ31" i="2" s="1"/>
  <c r="AO70" i="2"/>
  <c r="F11" i="2"/>
  <c r="E31" i="2"/>
  <c r="V53" i="2"/>
  <c r="AS73" i="2"/>
  <c r="AO67" i="2"/>
  <c r="G73" i="2"/>
  <c r="V8" i="2"/>
  <c r="AN7" i="2" s="1"/>
  <c r="V59" i="2"/>
  <c r="Y59" i="2" s="1"/>
  <c r="AQ58" i="2" s="1"/>
  <c r="W42" i="2"/>
  <c r="AO41" i="2" s="1"/>
  <c r="H62" i="2"/>
  <c r="V77" i="2"/>
  <c r="AN76" i="2" s="1"/>
  <c r="V29" i="2"/>
  <c r="AN28" i="2" s="1"/>
  <c r="AO83" i="2"/>
  <c r="Y73" i="2"/>
  <c r="AQ72" i="2" s="1"/>
  <c r="AN72" i="2"/>
  <c r="AP75" i="2"/>
  <c r="AA76" i="2"/>
  <c r="AS75" i="2" s="1"/>
  <c r="AN26" i="2"/>
  <c r="W27" i="2"/>
  <c r="AO26" i="2" s="1"/>
  <c r="AP27" i="2"/>
  <c r="Y28" i="2"/>
  <c r="AQ27" i="2" s="1"/>
  <c r="AA68" i="2"/>
  <c r="AN30" i="2"/>
  <c r="W31" i="2"/>
  <c r="AO30" i="2" s="1"/>
  <c r="AA71" i="2"/>
  <c r="AS70" i="2" s="1"/>
  <c r="AP70" i="2"/>
  <c r="AS68" i="2"/>
  <c r="E27" i="2"/>
  <c r="V7" i="2"/>
  <c r="W30" i="2"/>
  <c r="AO29" i="2" s="1"/>
  <c r="X31" i="2"/>
  <c r="AP30" i="2" s="1"/>
  <c r="V71" i="2"/>
  <c r="V9" i="2"/>
  <c r="X33" i="2"/>
  <c r="V60" i="2"/>
  <c r="W44" i="2"/>
  <c r="V68" i="2"/>
  <c r="V72" i="2"/>
  <c r="V76" i="2"/>
  <c r="V80" i="2"/>
  <c r="V88" i="2"/>
  <c r="AP69" i="2"/>
  <c r="G28" i="2"/>
  <c r="V10" i="2"/>
  <c r="V32" i="2"/>
  <c r="X26" i="2"/>
  <c r="V61" i="2"/>
  <c r="W45" i="2"/>
  <c r="AN52" i="2"/>
  <c r="Y27" i="2"/>
  <c r="AQ26" i="2" s="1"/>
  <c r="V62" i="2"/>
  <c r="Z47" i="2"/>
  <c r="AR46" i="2" s="1"/>
  <c r="V69" i="2"/>
  <c r="V84" i="2"/>
  <c r="V26" i="2"/>
  <c r="V42" i="2"/>
  <c r="W59" i="2"/>
  <c r="Z50" i="2"/>
  <c r="AR49" i="2" s="1"/>
  <c r="X29" i="2"/>
  <c r="V47" i="2"/>
  <c r="W60" i="2"/>
  <c r="V70" i="2"/>
  <c r="V74" i="2"/>
  <c r="V85" i="2"/>
  <c r="AN84" i="2" s="1"/>
  <c r="AO48" i="2"/>
  <c r="X11" i="2"/>
  <c r="AP10" i="2" s="1"/>
  <c r="V28" i="2"/>
  <c r="X30" i="2"/>
  <c r="V52" i="2"/>
  <c r="W61" i="2"/>
  <c r="AR48" i="2"/>
  <c r="AG68" i="2"/>
  <c r="AJ68" i="2" s="1"/>
  <c r="AQ87" i="5" l="1"/>
  <c r="AN8" i="5"/>
  <c r="X9" i="5"/>
  <c r="AP8" i="5" s="1"/>
  <c r="Y27" i="5"/>
  <c r="AQ26" i="5" s="1"/>
  <c r="AP26" i="5"/>
  <c r="X7" i="4"/>
  <c r="AP6" i="4" s="1"/>
  <c r="Y31" i="5"/>
  <c r="AQ30" i="5" s="1"/>
  <c r="AP30" i="5"/>
  <c r="AN87" i="5"/>
  <c r="Z53" i="5"/>
  <c r="AR52" i="5" s="1"/>
  <c r="AO52" i="5"/>
  <c r="Y68" i="5"/>
  <c r="AQ67" i="5" s="1"/>
  <c r="AN67" i="5"/>
  <c r="AO48" i="5"/>
  <c r="Z61" i="5"/>
  <c r="AR60" i="5" s="1"/>
  <c r="AO60" i="5"/>
  <c r="AN60" i="4"/>
  <c r="Z42" i="2"/>
  <c r="AR41" i="2" s="1"/>
  <c r="W30" i="5"/>
  <c r="AO29" i="5" s="1"/>
  <c r="AN29" i="5"/>
  <c r="Y73" i="5"/>
  <c r="AQ72" i="5" s="1"/>
  <c r="AN72" i="5"/>
  <c r="W28" i="5"/>
  <c r="AO27" i="5" s="1"/>
  <c r="AN27" i="5"/>
  <c r="W26" i="5"/>
  <c r="AO25" i="5" s="1"/>
  <c r="AN25" i="5"/>
  <c r="Z53" i="2"/>
  <c r="AR52" i="2" s="1"/>
  <c r="W28" i="4"/>
  <c r="AO27" i="4" s="1"/>
  <c r="Y53" i="2"/>
  <c r="AQ52" i="2" s="1"/>
  <c r="AN31" i="5"/>
  <c r="W32" i="5"/>
  <c r="AO31" i="5" s="1"/>
  <c r="AP8" i="4"/>
  <c r="AN8" i="4"/>
  <c r="Y29" i="4"/>
  <c r="AQ28" i="4" s="1"/>
  <c r="AN10" i="4"/>
  <c r="AO52" i="2"/>
  <c r="Z50" i="4"/>
  <c r="AR49" i="4" s="1"/>
  <c r="AO49" i="4"/>
  <c r="AO58" i="4"/>
  <c r="Z59" i="4"/>
  <c r="AR58" i="4" s="1"/>
  <c r="Z52" i="2"/>
  <c r="AR51" i="2" s="1"/>
  <c r="AP31" i="2"/>
  <c r="W31" i="4"/>
  <c r="AO30" i="4" s="1"/>
  <c r="AN30" i="4"/>
  <c r="Z45" i="4"/>
  <c r="AR44" i="4" s="1"/>
  <c r="AO44" i="4"/>
  <c r="AR52" i="4"/>
  <c r="AO52" i="4"/>
  <c r="AO60" i="4"/>
  <c r="Z61" i="4"/>
  <c r="AR60" i="4" s="1"/>
  <c r="AP32" i="4"/>
  <c r="Y33" i="4"/>
  <c r="AQ32" i="4" s="1"/>
  <c r="AN58" i="2"/>
  <c r="AN68" i="4"/>
  <c r="Y69" i="4"/>
  <c r="AQ68" i="4" s="1"/>
  <c r="X8" i="2"/>
  <c r="AP7" i="2" s="1"/>
  <c r="W29" i="2"/>
  <c r="AO28" i="2" s="1"/>
  <c r="Y87" i="2"/>
  <c r="AQ86" i="2" s="1"/>
  <c r="AN86" i="2"/>
  <c r="Y52" i="2"/>
  <c r="AQ51" i="2" s="1"/>
  <c r="AN51" i="2"/>
  <c r="Z60" i="2"/>
  <c r="AR59" i="2" s="1"/>
  <c r="AO59" i="2"/>
  <c r="AO44" i="2"/>
  <c r="Z45" i="2"/>
  <c r="AR44" i="2" s="1"/>
  <c r="Y88" i="2"/>
  <c r="AQ87" i="2" s="1"/>
  <c r="AN87" i="2"/>
  <c r="AP32" i="2"/>
  <c r="Y33" i="2"/>
  <c r="AQ32" i="2" s="1"/>
  <c r="AN41" i="2"/>
  <c r="Y42" i="2"/>
  <c r="AQ41" i="2" s="1"/>
  <c r="AN25" i="2"/>
  <c r="W26" i="2"/>
  <c r="AO25" i="2" s="1"/>
  <c r="AN27" i="2"/>
  <c r="W28" i="2"/>
  <c r="AO27" i="2" s="1"/>
  <c r="AN46" i="2"/>
  <c r="Y47" i="2"/>
  <c r="AQ46" i="2" s="1"/>
  <c r="AN83" i="2"/>
  <c r="Y84" i="2"/>
  <c r="AQ83" i="2" s="1"/>
  <c r="AN60" i="2"/>
  <c r="Y61" i="2"/>
  <c r="AQ60" i="2" s="1"/>
  <c r="Y80" i="2"/>
  <c r="AQ79" i="2" s="1"/>
  <c r="AN79" i="2"/>
  <c r="AN8" i="2"/>
  <c r="X9" i="2"/>
  <c r="AP8" i="2" s="1"/>
  <c r="Y29" i="2"/>
  <c r="AQ28" i="2" s="1"/>
  <c r="AP28" i="2"/>
  <c r="AN68" i="2"/>
  <c r="Y69" i="2"/>
  <c r="AQ68" i="2" s="1"/>
  <c r="AP25" i="2"/>
  <c r="Y26" i="2"/>
  <c r="AQ25" i="2" s="1"/>
  <c r="AN75" i="2"/>
  <c r="Y76" i="2"/>
  <c r="AQ75" i="2" s="1"/>
  <c r="AN70" i="2"/>
  <c r="Y71" i="2"/>
  <c r="AQ70" i="2" s="1"/>
  <c r="AN69" i="2"/>
  <c r="Y70" i="2"/>
  <c r="AQ69" i="2" s="1"/>
  <c r="Y60" i="2"/>
  <c r="AQ59" i="2" s="1"/>
  <c r="AN59" i="2"/>
  <c r="AN31" i="2"/>
  <c r="W32" i="2"/>
  <c r="AO31" i="2" s="1"/>
  <c r="AN71" i="2"/>
  <c r="Y72" i="2"/>
  <c r="AQ71" i="2" s="1"/>
  <c r="Y31" i="2"/>
  <c r="AQ30" i="2" s="1"/>
  <c r="AO43" i="2"/>
  <c r="Z44" i="2"/>
  <c r="AR43" i="2" s="1"/>
  <c r="Y30" i="2"/>
  <c r="AQ29" i="2" s="1"/>
  <c r="AP29" i="2"/>
  <c r="AN61" i="2"/>
  <c r="Y62" i="2"/>
  <c r="AQ61" i="2" s="1"/>
  <c r="AN9" i="2"/>
  <c r="X10" i="2"/>
  <c r="AP9" i="2" s="1"/>
  <c r="AN67" i="2"/>
  <c r="Y68" i="2"/>
  <c r="AQ67" i="2" s="1"/>
  <c r="AP67" i="2"/>
  <c r="AO60" i="2"/>
  <c r="Z61" i="2"/>
  <c r="AR60" i="2" s="1"/>
  <c r="Y74" i="2"/>
  <c r="AQ73" i="2" s="1"/>
  <c r="AN73" i="2"/>
  <c r="Z59" i="2"/>
  <c r="AR58" i="2" s="1"/>
  <c r="AO58" i="2"/>
  <c r="AN6" i="2"/>
  <c r="X7" i="2"/>
  <c r="AP6" i="2" s="1"/>
  <c r="AS67" i="2"/>
</calcChain>
</file>

<file path=xl/sharedStrings.xml><?xml version="1.0" encoding="utf-8"?>
<sst xmlns="http://schemas.openxmlformats.org/spreadsheetml/2006/main" count="2314" uniqueCount="142">
  <si>
    <t>Updated Rates Schedule</t>
  </si>
  <si>
    <t>ANNUAL RATES</t>
  </si>
  <si>
    <t>MONTHLY RATES</t>
  </si>
  <si>
    <t>Type</t>
  </si>
  <si>
    <t>Rate Code</t>
  </si>
  <si>
    <t>Rate</t>
  </si>
  <si>
    <t>Min Prem</t>
  </si>
  <si>
    <t>Fire - Domestic</t>
  </si>
  <si>
    <t>F1</t>
  </si>
  <si>
    <t>R3.00</t>
  </si>
  <si>
    <t>Tertiary Institutions</t>
  </si>
  <si>
    <t>F1(T)</t>
  </si>
  <si>
    <t>Fire - Commercial</t>
  </si>
  <si>
    <t>F2</t>
  </si>
  <si>
    <t>R50.00</t>
  </si>
  <si>
    <t>Fire - Commercial (Office)</t>
  </si>
  <si>
    <t>F2(O)</t>
  </si>
  <si>
    <t>R500</t>
  </si>
  <si>
    <t>Municipalities</t>
  </si>
  <si>
    <t>Mun</t>
  </si>
  <si>
    <t>Fire-Trains / Rolling stock</t>
  </si>
  <si>
    <t>Refer to Sasria</t>
  </si>
  <si>
    <t>Fire - Sasria Wrap / Excess of Loss</t>
  </si>
  <si>
    <t>FE3</t>
  </si>
  <si>
    <t>Fire - SME</t>
  </si>
  <si>
    <t>F4</t>
  </si>
  <si>
    <t>R 10 000 - R 500 000</t>
  </si>
  <si>
    <t>R 500 001 - R 1 000 000</t>
  </si>
  <si>
    <t>R 1 000 000 - R 1 500 000</t>
  </si>
  <si>
    <t>R 1 500 000 - R 2 000 000</t>
  </si>
  <si>
    <t>SC/WE/NP/GP/RE</t>
  </si>
  <si>
    <t>Minimum Annual Premium R50.00</t>
  </si>
  <si>
    <t>Standing Charges/ Working Expenses/Net Profit/Gross Profit/Revenue</t>
  </si>
  <si>
    <t>Minimum Monthly Premium R5.00</t>
  </si>
  <si>
    <t>Domestic</t>
  </si>
  <si>
    <r>
      <t>Commercia</t>
    </r>
    <r>
      <rPr>
        <b/>
        <sz val="12"/>
        <color theme="1"/>
        <rFont val="Arial"/>
        <family val="2"/>
      </rPr>
      <t>l</t>
    </r>
  </si>
  <si>
    <t>Advance Standing Charges</t>
  </si>
  <si>
    <t>ASC</t>
  </si>
  <si>
    <t>Annual rates Monthly rates</t>
  </si>
  <si>
    <t>Indemnity Period</t>
  </si>
  <si>
    <t>12 MONTHS</t>
  </si>
  <si>
    <t>15 MONTHS</t>
  </si>
  <si>
    <t>18 MONTHS</t>
  </si>
  <si>
    <t>24 MONTHS</t>
  </si>
  <si>
    <t>30 MONTHS</t>
  </si>
  <si>
    <t>36 MONTHS</t>
  </si>
  <si>
    <t>48 MONTHS</t>
  </si>
  <si>
    <t>60 MONTHS</t>
  </si>
  <si>
    <t>Additional Increase in Cost of Working- Above rates PLUS 50%</t>
  </si>
  <si>
    <t>Money (Calculated on underlying policy premium)</t>
  </si>
  <si>
    <t>MON</t>
  </si>
  <si>
    <t>R50</t>
  </si>
  <si>
    <t>R 5.00</t>
  </si>
  <si>
    <t>Goods In Transit &amp; Marine Cargo</t>
  </si>
  <si>
    <t>Annual</t>
  </si>
  <si>
    <t>Monthly</t>
  </si>
  <si>
    <t>GIT</t>
  </si>
  <si>
    <t>Marine</t>
  </si>
  <si>
    <t>With RSCC</t>
  </si>
  <si>
    <t>Without RSCC</t>
  </si>
  <si>
    <t>a) Marine cargo and goods in transit (Applied to the</t>
  </si>
  <si>
    <t>annual carry or sum</t>
  </si>
  <si>
    <t>insured declared against the marine/Transit policy)</t>
  </si>
  <si>
    <t>b) Storage at final w/house or depot. (Applied to the</t>
  </si>
  <si>
    <t>n/a</t>
  </si>
  <si>
    <t>aggregate stock limits applicable to each premises as per the underlying policy)</t>
  </si>
  <si>
    <t>c) Estimated Gross Annual Turnover. (Policies on which</t>
  </si>
  <si>
    <t>premiums are calculated on estimated gross annual sales turnover e.g Stock throughput. Applied to the estimated and adjusted gross sales turnover)</t>
  </si>
  <si>
    <t>d) Stock and storage Limits. (applied to aggregate stock</t>
  </si>
  <si>
    <t>and storage limits applicable to each premises as per the underlying policy)</t>
  </si>
  <si>
    <t>e) Haulage fee /Earnings. (Applied to the estimated and adjusted fees/earnings)</t>
  </si>
  <si>
    <t>f) Fixed &amp; non-adjustable underlying policy premiums.(Applied to U/L Premium)</t>
  </si>
  <si>
    <t>g) Deliberate storage - including bonded warehousing and stock pulling.</t>
  </si>
  <si>
    <t>Enroute to final warehouse of export. (Applied to values</t>
  </si>
  <si>
    <t>declared or on the aggregated limits applicable to each premises per underlying policy)</t>
  </si>
  <si>
    <r>
      <t>Hu</t>
    </r>
    <r>
      <rPr>
        <b/>
        <sz val="12"/>
        <color theme="1"/>
        <rFont val="Arial"/>
        <family val="2"/>
      </rPr>
      <t>ll</t>
    </r>
  </si>
  <si>
    <t>a) Pleasure craft</t>
  </si>
  <si>
    <t>b) Commercial vessels</t>
  </si>
  <si>
    <t>c) Builders risk</t>
  </si>
  <si>
    <t>d) Single Buoy Moorings</t>
  </si>
  <si>
    <t>RSCC = Institute Riot and Strike Clause</t>
  </si>
  <si>
    <t>Annual rates</t>
  </si>
  <si>
    <t>Monthly rates</t>
  </si>
  <si>
    <t>Motor</t>
  </si>
  <si>
    <t>1) Cars (private use: Dom/Private)</t>
  </si>
  <si>
    <t>M1</t>
  </si>
  <si>
    <t>R 2.02</t>
  </si>
  <si>
    <t>2) Agricultural vehicles</t>
  </si>
  <si>
    <t>A1</t>
  </si>
  <si>
    <t>3) Light Commercial Vehicles (3500kg GVM or less)</t>
  </si>
  <si>
    <t>M2</t>
  </si>
  <si>
    <t>4) Taxis</t>
  </si>
  <si>
    <t>M3</t>
  </si>
  <si>
    <t>5) Motor Ferries &amp; traders</t>
  </si>
  <si>
    <t>M4</t>
  </si>
  <si>
    <t>6) Buses</t>
  </si>
  <si>
    <t>M5</t>
  </si>
  <si>
    <t>7) Mobile Plant</t>
  </si>
  <si>
    <t>M6</t>
  </si>
  <si>
    <t>8) BRT</t>
  </si>
  <si>
    <t>M7</t>
  </si>
  <si>
    <t>Heavy Commercial Vehicles (above 3500kg GVM)</t>
  </si>
  <si>
    <t>M8</t>
  </si>
  <si>
    <t>Monthly Rates</t>
  </si>
  <si>
    <t>Reinstatement - Motor Vehicle (Depots)</t>
  </si>
  <si>
    <t>F1/F2</t>
  </si>
  <si>
    <t>Contract Works / Construction Plant</t>
  </si>
  <si>
    <t>CW</t>
  </si>
  <si>
    <t>N/A</t>
  </si>
  <si>
    <t>Contract Works</t>
  </si>
  <si>
    <t>a) On Works</t>
  </si>
  <si>
    <t>R50-Domestic</t>
  </si>
  <si>
    <t>R500 All Other</t>
  </si>
  <si>
    <t>Construction Plant</t>
  </si>
  <si>
    <t>a) On Value</t>
  </si>
  <si>
    <t>b) On Fees (C.P.H.A. Contracts)</t>
  </si>
  <si>
    <t>Exclusive VAT</t>
  </si>
  <si>
    <t>15% VAT</t>
  </si>
  <si>
    <t>2022_VAT</t>
  </si>
  <si>
    <t>2025_VAT</t>
  </si>
  <si>
    <t>2026_VAT</t>
  </si>
  <si>
    <t>15.5% VAT</t>
  </si>
  <si>
    <t>CHECK</t>
  </si>
  <si>
    <t>15.5% VAT - RECALCULATED</t>
  </si>
  <si>
    <r>
      <t xml:space="preserve">Sasria Rates Schedule - </t>
    </r>
    <r>
      <rPr>
        <b/>
        <sz val="12"/>
        <color rgb="FFC00000"/>
        <rFont val="Arial"/>
        <family val="2"/>
      </rPr>
      <t>Exclusive of VAT</t>
    </r>
  </si>
  <si>
    <t>Effective 8/1/2022</t>
  </si>
  <si>
    <r>
      <t xml:space="preserve">Sasria Rates Schedule - </t>
    </r>
    <r>
      <rPr>
        <b/>
        <sz val="12"/>
        <color rgb="FF0070C0"/>
        <rFont val="Arial"/>
        <family val="2"/>
      </rPr>
      <t>VAT @ 15.0%</t>
    </r>
  </si>
  <si>
    <r>
      <t xml:space="preserve">Sasria Rates Schedule - </t>
    </r>
    <r>
      <rPr>
        <b/>
        <sz val="12"/>
        <color rgb="FF00B050"/>
        <rFont val="Arial"/>
        <family val="2"/>
      </rPr>
      <t>VAT @ 15.5%</t>
    </r>
  </si>
  <si>
    <t>Effective 1 May 2025</t>
  </si>
  <si>
    <r>
      <t xml:space="preserve">Sasria Rates Schedule - </t>
    </r>
    <r>
      <rPr>
        <b/>
        <sz val="7"/>
        <color rgb="FFC00000"/>
        <rFont val="Calibri"/>
        <family val="2"/>
      </rPr>
      <t>Exclusive of VAT</t>
    </r>
  </si>
  <si>
    <r>
      <t xml:space="preserve">Sasria Rates Schedule - </t>
    </r>
    <r>
      <rPr>
        <b/>
        <sz val="7"/>
        <color rgb="FF0070C0"/>
        <rFont val="Calibri"/>
        <family val="2"/>
      </rPr>
      <t>VAT @ 15.0%</t>
    </r>
  </si>
  <si>
    <r>
      <t xml:space="preserve">Sasria Rates Schedule - </t>
    </r>
    <r>
      <rPr>
        <b/>
        <sz val="7"/>
        <color rgb="FF00B050"/>
        <rFont val="Calibri"/>
        <family val="2"/>
      </rPr>
      <t>VAT @ 15.5%</t>
    </r>
  </si>
  <si>
    <r>
      <t>Commercia</t>
    </r>
    <r>
      <rPr>
        <b/>
        <sz val="7"/>
        <rFont val="Calibri"/>
        <family val="2"/>
      </rPr>
      <t>l</t>
    </r>
  </si>
  <si>
    <r>
      <t>Hu</t>
    </r>
    <r>
      <rPr>
        <b/>
        <sz val="7"/>
        <rFont val="Calibri"/>
        <family val="2"/>
      </rPr>
      <t>ll</t>
    </r>
  </si>
  <si>
    <r>
      <t>Commercia</t>
    </r>
    <r>
      <rPr>
        <b/>
        <sz val="8"/>
        <rFont val="Aptos Narrow"/>
        <family val="2"/>
        <scheme val="minor"/>
      </rPr>
      <t>l</t>
    </r>
  </si>
  <si>
    <r>
      <t>Hu</t>
    </r>
    <r>
      <rPr>
        <b/>
        <sz val="8"/>
        <rFont val="Aptos Narrow"/>
        <family val="2"/>
        <scheme val="minor"/>
      </rPr>
      <t>ll</t>
    </r>
  </si>
  <si>
    <r>
      <t xml:space="preserve">Sasria Rates Schedule - </t>
    </r>
    <r>
      <rPr>
        <b/>
        <sz val="9"/>
        <color rgb="FFC00000"/>
        <rFont val="Aptos Narrow"/>
        <family val="2"/>
        <scheme val="minor"/>
      </rPr>
      <t>Exclusive of VAT</t>
    </r>
  </si>
  <si>
    <r>
      <t xml:space="preserve">Sasria Rates Schedule - </t>
    </r>
    <r>
      <rPr>
        <b/>
        <sz val="9"/>
        <color rgb="FF0070C0"/>
        <rFont val="Aptos Narrow"/>
        <family val="2"/>
        <scheme val="minor"/>
      </rPr>
      <t>VAT @ 15.0%</t>
    </r>
  </si>
  <si>
    <r>
      <t xml:space="preserve">Sasria Rates Schedule - </t>
    </r>
    <r>
      <rPr>
        <b/>
        <sz val="9"/>
        <color rgb="FF00B050"/>
        <rFont val="Aptos Narrow"/>
        <family val="2"/>
        <scheme val="minor"/>
      </rPr>
      <t>VAT @ 15.5%</t>
    </r>
  </si>
  <si>
    <t>1: Exclusive VAT</t>
  </si>
  <si>
    <t>2: Inclusive 15.0% VAT</t>
  </si>
  <si>
    <t>3: Inclusive 15.5%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</si>
</sst>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%"/>
    <numFmt numFmtId="167" formatCode="0.000000%"/>
    <numFmt numFmtId="168" formatCode="0.0000000%"/>
    <numFmt numFmtId="169" formatCode="0.0%"/>
    <numFmt numFmtId="170" formatCode="[$R-435]#,##0.00;\-[$R-435]#,##0.00"/>
    <numFmt numFmtId="171" formatCode="0.0000%"/>
    <numFmt numFmtId="172" formatCode="[$R-1C09]#,##0.00"/>
    <numFmt numFmtId="173" formatCode="[$R-1C09]#,##0"/>
    <numFmt numFmtId="174" formatCode="[$R-435]#,##0;\-[$R-435]#,##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rgb="FF0070C0"/>
      <name val="Arial"/>
      <family val="2"/>
    </font>
    <font>
      <b/>
      <sz val="12"/>
      <color theme="0"/>
      <name val="Aptos Narrow"/>
      <family val="2"/>
      <scheme val="minor"/>
    </font>
    <font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2"/>
      <color rgb="FFC00000"/>
      <name val="Arial"/>
      <family val="2"/>
    </font>
    <font>
      <b/>
      <sz val="12"/>
      <color rgb="FF0070C0"/>
      <name val="Arial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theme="0"/>
      <name val="Calibri"/>
      <family val="2"/>
    </font>
    <font>
      <b/>
      <sz val="7"/>
      <color rgb="FFC00000"/>
      <name val="Calibri"/>
      <family val="2"/>
    </font>
    <font>
      <b/>
      <sz val="7"/>
      <color rgb="FF0070C0"/>
      <name val="Calibri"/>
      <family val="2"/>
    </font>
    <font>
      <b/>
      <sz val="7"/>
      <color rgb="FF00B050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b/>
      <u/>
      <sz val="7"/>
      <name val="Calibri"/>
      <family val="2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u/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9"/>
      <color rgb="FF00B05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mediumGray"/>
    </fill>
  </fills>
  <borders count="79">
    <border>
      <left/>
      <right/>
      <top/>
      <bottom/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/>
      <right/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/>
      <top style="thin">
        <color theme="1" tint="0.14999847407452621"/>
      </top>
      <bottom style="thin">
        <color theme="1" tint="0.14999847407452621"/>
      </bottom>
      <diagonal/>
    </border>
    <border>
      <left/>
      <right/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/>
      <diagonal/>
    </border>
    <border>
      <left style="thin">
        <color theme="1" tint="0.14999847407452621"/>
      </left>
      <right/>
      <top style="medium">
        <color theme="1" tint="0.14999847407452621"/>
      </top>
      <bottom/>
      <diagonal/>
    </border>
    <border>
      <left/>
      <right/>
      <top style="medium">
        <color theme="1" tint="0.14999847407452621"/>
      </top>
      <bottom/>
      <diagonal/>
    </border>
    <border>
      <left/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/>
      <top/>
      <bottom/>
      <diagonal/>
    </border>
    <border>
      <left style="thin">
        <color theme="1" tint="0.14999847407452621"/>
      </left>
      <right/>
      <top/>
      <bottom style="thin">
        <color theme="1" tint="0.14999847407452621"/>
      </bottom>
      <diagonal/>
    </border>
    <border>
      <left/>
      <right/>
      <top/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/>
      <diagonal/>
    </border>
    <border>
      <left style="medium">
        <color theme="1" tint="0.1499984740745262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indexed="64"/>
      </bottom>
      <diagonal/>
    </border>
    <border>
      <left style="thin">
        <color theme="1" tint="0.14999847407452621"/>
      </left>
      <right/>
      <top style="thin">
        <color theme="1" tint="0.149998474074526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 tint="0.14999847407452621"/>
      </top>
      <bottom style="medium">
        <color indexed="64"/>
      </bottom>
      <diagonal/>
    </border>
    <border>
      <left style="medium">
        <color indexed="64"/>
      </left>
      <right style="thin">
        <color theme="1" tint="0.14999847407452621"/>
      </right>
      <top style="medium">
        <color indexed="64"/>
      </top>
      <bottom/>
      <diagonal/>
    </border>
    <border>
      <left style="thin">
        <color theme="1" tint="0.14999847407452621"/>
      </left>
      <right/>
      <top style="medium">
        <color indexed="64"/>
      </top>
      <bottom/>
      <diagonal/>
    </border>
    <border>
      <left style="thin">
        <color theme="1" tint="0.14999847407452621"/>
      </left>
      <right/>
      <top style="medium">
        <color indexed="64"/>
      </top>
      <bottom style="thin">
        <color theme="1" tint="0.14999847407452621"/>
      </bottom>
      <diagonal/>
    </border>
    <border>
      <left/>
      <right/>
      <top style="medium">
        <color indexed="64"/>
      </top>
      <bottom style="thin">
        <color theme="1" tint="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14999847407452621"/>
      </bottom>
      <diagonal/>
    </border>
    <border>
      <left style="medium">
        <color indexed="64"/>
      </left>
      <right style="thin">
        <color theme="1" tint="0.1499984740745262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/>
      <right style="medium">
        <color indexed="64"/>
      </right>
      <top/>
      <bottom style="thin">
        <color theme="1" tint="0.14999847407452621"/>
      </bottom>
      <diagonal/>
    </border>
    <border>
      <left style="medium">
        <color indexed="64"/>
      </left>
      <right/>
      <top style="thin">
        <color theme="1" tint="0.14999847407452621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14999847407452621"/>
      </top>
      <bottom style="medium">
        <color indexed="64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14999847407452621"/>
      </right>
      <top style="medium">
        <color indexed="64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1" tint="0.14999847407452621"/>
      </left>
      <right style="medium">
        <color indexed="64"/>
      </right>
      <top/>
      <bottom style="thin">
        <color theme="1" tint="0.14999847407452621"/>
      </bottom>
      <diagonal/>
    </border>
    <border>
      <left style="medium">
        <color indexed="64"/>
      </left>
      <right style="thin">
        <color theme="1" tint="0.14999847407452621"/>
      </right>
      <top style="thin">
        <color theme="1" tint="0.14999847407452621"/>
      </top>
      <bottom style="medium">
        <color indexed="64"/>
      </bottom>
      <diagonal/>
    </border>
    <border>
      <left style="thin">
        <color theme="1" tint="0.14999847407452621"/>
      </left>
      <right style="medium">
        <color indexed="64"/>
      </right>
      <top style="thin">
        <color theme="1" tint="0.14999847407452621"/>
      </top>
      <bottom style="medium">
        <color indexed="64"/>
      </bottom>
      <diagonal/>
    </border>
    <border>
      <left style="medium">
        <color indexed="64"/>
      </left>
      <right style="thin">
        <color theme="1" tint="0.14999847407452621"/>
      </right>
      <top style="medium">
        <color indexed="64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indexed="64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indexed="64"/>
      </right>
      <top style="medium">
        <color indexed="64"/>
      </top>
      <bottom style="thin">
        <color theme="1" tint="0.14999847407452621"/>
      </bottom>
      <diagonal/>
    </border>
    <border>
      <left style="medium">
        <color indexed="64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indexed="64"/>
      </right>
      <top style="thin">
        <color theme="1" tint="0.14999847407452621"/>
      </top>
      <bottom/>
      <diagonal/>
    </border>
    <border>
      <left style="medium">
        <color indexed="64"/>
      </left>
      <right/>
      <top style="thin">
        <color theme="1" tint="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1" tint="0.1499984740745262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medium">
        <color indexed="64"/>
      </bottom>
      <diagonal/>
    </border>
    <border>
      <left style="thin">
        <color theme="1" tint="0.14999847407452621"/>
      </left>
      <right/>
      <top/>
      <bottom style="medium">
        <color indexed="64"/>
      </bottom>
      <diagonal/>
    </border>
    <border>
      <left/>
      <right style="thin">
        <color theme="1" tint="0.14999847407452621"/>
      </right>
      <top/>
      <bottom style="medium">
        <color indexed="64"/>
      </bottom>
      <diagonal/>
    </border>
    <border>
      <left style="thin">
        <color theme="1" tint="0.1499984740745262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1499984740745262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 tint="0.14999847407452621"/>
      </bottom>
      <diagonal/>
    </border>
    <border>
      <left/>
      <right style="medium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indexed="64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medium">
        <color indexed="64"/>
      </right>
      <top style="thin">
        <color theme="1" tint="0.14999847407452621"/>
      </top>
      <bottom style="medium">
        <color theme="1" tint="0.1499984740745262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3">
    <xf numFmtId="0" fontId="0" fillId="0" borderId="0" xfId="0"/>
    <xf numFmtId="165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8" fontId="5" fillId="0" borderId="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168" fontId="5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66" fontId="5" fillId="0" borderId="19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top" wrapText="1"/>
    </xf>
    <xf numFmtId="167" fontId="3" fillId="0" borderId="0" xfId="0" applyNumberFormat="1" applyFont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5" fillId="0" borderId="11" xfId="0" applyNumberFormat="1" applyFont="1" applyBorder="1" applyAlignment="1">
      <alignment horizontal="center" vertical="center" wrapText="1"/>
    </xf>
    <xf numFmtId="167" fontId="5" fillId="0" borderId="0" xfId="0" applyNumberFormat="1" applyFont="1" applyAlignment="1">
      <alignment horizontal="center" vertical="top" wrapText="1"/>
    </xf>
    <xf numFmtId="167" fontId="5" fillId="0" borderId="11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167" fontId="5" fillId="0" borderId="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5" fillId="0" borderId="15" xfId="0" applyFont="1" applyBorder="1" applyAlignment="1">
      <alignment vertical="center" wrapText="1"/>
    </xf>
    <xf numFmtId="167" fontId="5" fillId="0" borderId="1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67" fontId="5" fillId="0" borderId="0" xfId="0" applyNumberFormat="1" applyFont="1" applyAlignment="1">
      <alignment vertical="center" wrapText="1"/>
    </xf>
    <xf numFmtId="0" fontId="5" fillId="0" borderId="11" xfId="0" applyFont="1" applyBorder="1" applyAlignment="1">
      <alignment horizontal="center" vertical="top" wrapText="1"/>
    </xf>
    <xf numFmtId="167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9" fontId="0" fillId="0" borderId="0" xfId="2" applyNumberFormat="1" applyFont="1"/>
    <xf numFmtId="167" fontId="8" fillId="0" borderId="7" xfId="0" applyNumberFormat="1" applyFont="1" applyBorder="1" applyAlignment="1">
      <alignment horizontal="center" vertical="center" wrapText="1"/>
    </xf>
    <xf numFmtId="167" fontId="8" fillId="0" borderId="10" xfId="0" applyNumberFormat="1" applyFont="1" applyBorder="1" applyAlignment="1">
      <alignment horizontal="center" vertical="center" wrapText="1"/>
    </xf>
    <xf numFmtId="168" fontId="8" fillId="0" borderId="7" xfId="0" applyNumberFormat="1" applyFont="1" applyBorder="1" applyAlignment="1">
      <alignment horizontal="center" vertical="center" wrapText="1"/>
    </xf>
    <xf numFmtId="168" fontId="8" fillId="0" borderId="10" xfId="0" applyNumberFormat="1" applyFont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 vertical="center" wrapText="1"/>
    </xf>
    <xf numFmtId="166" fontId="8" fillId="0" borderId="19" xfId="0" applyNumberFormat="1" applyFont="1" applyBorder="1" applyAlignment="1">
      <alignment horizontal="center" vertical="center" wrapText="1"/>
    </xf>
    <xf numFmtId="166" fontId="8" fillId="0" borderId="18" xfId="0" applyNumberFormat="1" applyFont="1" applyBorder="1" applyAlignment="1">
      <alignment horizontal="center" vertical="center" wrapText="1"/>
    </xf>
    <xf numFmtId="166" fontId="8" fillId="0" borderId="17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167" fontId="8" fillId="0" borderId="11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70" fontId="5" fillId="0" borderId="24" xfId="0" applyNumberFormat="1" applyFont="1" applyBorder="1" applyAlignment="1">
      <alignment horizontal="center" vertical="center" wrapText="1"/>
    </xf>
    <xf numFmtId="170" fontId="5" fillId="0" borderId="25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170" fontId="8" fillId="0" borderId="0" xfId="0" applyNumberFormat="1" applyFont="1" applyAlignment="1">
      <alignment horizontal="center" vertical="center" wrapText="1"/>
    </xf>
    <xf numFmtId="167" fontId="8" fillId="0" borderId="19" xfId="0" applyNumberFormat="1" applyFont="1" applyBorder="1" applyAlignment="1">
      <alignment horizontal="center" vertical="center" wrapText="1"/>
    </xf>
    <xf numFmtId="170" fontId="8" fillId="0" borderId="24" xfId="0" applyNumberFormat="1" applyFont="1" applyBorder="1" applyAlignment="1">
      <alignment horizontal="center" vertical="center" wrapText="1"/>
    </xf>
    <xf numFmtId="170" fontId="8" fillId="0" borderId="25" xfId="0" applyNumberFormat="1" applyFont="1" applyBorder="1" applyAlignment="1">
      <alignment horizontal="center" vertical="center" wrapText="1"/>
    </xf>
    <xf numFmtId="0" fontId="2" fillId="4" borderId="0" xfId="0" applyFont="1" applyFill="1"/>
    <xf numFmtId="0" fontId="7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7" fontId="8" fillId="0" borderId="0" xfId="0" applyNumberFormat="1" applyFont="1" applyAlignment="1">
      <alignment horizontal="center" vertical="top" wrapText="1"/>
    </xf>
    <xf numFmtId="167" fontId="8" fillId="0" borderId="11" xfId="0" applyNumberFormat="1" applyFont="1" applyBorder="1" applyAlignment="1">
      <alignment horizontal="center" vertical="top" wrapText="1"/>
    </xf>
    <xf numFmtId="0" fontId="2" fillId="5" borderId="0" xfId="0" applyFont="1" applyFill="1"/>
    <xf numFmtId="0" fontId="7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2" fillId="0" borderId="22" xfId="0" applyFont="1" applyBorder="1"/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5" fillId="7" borderId="7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167" fontId="8" fillId="7" borderId="7" xfId="0" applyNumberFormat="1" applyFont="1" applyFill="1" applyBorder="1" applyAlignment="1">
      <alignment horizontal="center" vertical="center" wrapText="1"/>
    </xf>
    <xf numFmtId="168" fontId="8" fillId="7" borderId="7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horizontal="center" vertical="center" wrapText="1"/>
    </xf>
    <xf numFmtId="167" fontId="8" fillId="7" borderId="10" xfId="0" applyNumberFormat="1" applyFont="1" applyFill="1" applyBorder="1" applyAlignment="1">
      <alignment horizontal="center" vertical="center" wrapText="1"/>
    </xf>
    <xf numFmtId="168" fontId="8" fillId="7" borderId="10" xfId="0" applyNumberFormat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166" fontId="8" fillId="7" borderId="11" xfId="0" applyNumberFormat="1" applyFont="1" applyFill="1" applyBorder="1" applyAlignment="1">
      <alignment horizontal="center" vertical="center" wrapText="1"/>
    </xf>
    <xf numFmtId="166" fontId="8" fillId="7" borderId="19" xfId="0" applyNumberFormat="1" applyFont="1" applyFill="1" applyBorder="1" applyAlignment="1">
      <alignment horizontal="center" vertical="center" wrapText="1"/>
    </xf>
    <xf numFmtId="167" fontId="8" fillId="7" borderId="11" xfId="0" applyNumberFormat="1" applyFont="1" applyFill="1" applyBorder="1" applyAlignment="1">
      <alignment horizontal="center" vertical="center" wrapText="1"/>
    </xf>
    <xf numFmtId="166" fontId="5" fillId="7" borderId="7" xfId="0" applyNumberFormat="1" applyFont="1" applyFill="1" applyBorder="1" applyAlignment="1">
      <alignment horizontal="center" vertical="center" wrapText="1"/>
    </xf>
    <xf numFmtId="166" fontId="5" fillId="7" borderId="18" xfId="0" applyNumberFormat="1" applyFont="1" applyFill="1" applyBorder="1" applyAlignment="1">
      <alignment horizontal="center" vertical="center" wrapText="1"/>
    </xf>
    <xf numFmtId="166" fontId="8" fillId="7" borderId="7" xfId="0" applyNumberFormat="1" applyFont="1" applyFill="1" applyBorder="1" applyAlignment="1">
      <alignment horizontal="center" vertical="center" wrapText="1"/>
    </xf>
    <xf numFmtId="166" fontId="8" fillId="7" borderId="18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vertical="center" wrapText="1"/>
    </xf>
    <xf numFmtId="0" fontId="3" fillId="7" borderId="17" xfId="0" applyFont="1" applyFill="1" applyBorder="1" applyAlignment="1">
      <alignment horizontal="center" vertical="center" wrapText="1"/>
    </xf>
    <xf numFmtId="166" fontId="8" fillId="7" borderId="17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top" wrapText="1"/>
    </xf>
    <xf numFmtId="167" fontId="3" fillId="7" borderId="0" xfId="0" applyNumberFormat="1" applyFont="1" applyFill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 wrapText="1"/>
    </xf>
    <xf numFmtId="167" fontId="5" fillId="7" borderId="0" xfId="0" applyNumberFormat="1" applyFont="1" applyFill="1" applyAlignment="1">
      <alignment horizontal="center" vertical="center" wrapText="1"/>
    </xf>
    <xf numFmtId="167" fontId="3" fillId="7" borderId="11" xfId="0" applyNumberFormat="1" applyFont="1" applyFill="1" applyBorder="1" applyAlignment="1">
      <alignment horizontal="center" vertical="center" wrapText="1"/>
    </xf>
    <xf numFmtId="167" fontId="5" fillId="7" borderId="11" xfId="0" applyNumberFormat="1" applyFont="1" applyFill="1" applyBorder="1" applyAlignment="1">
      <alignment horizontal="center" vertical="center" wrapText="1"/>
    </xf>
    <xf numFmtId="167" fontId="8" fillId="7" borderId="0" xfId="0" applyNumberFormat="1" applyFont="1" applyFill="1" applyAlignment="1">
      <alignment horizontal="center" vertical="center" wrapText="1"/>
    </xf>
    <xf numFmtId="167" fontId="8" fillId="7" borderId="0" xfId="0" applyNumberFormat="1" applyFont="1" applyFill="1" applyAlignment="1">
      <alignment horizontal="center" vertical="top" wrapText="1"/>
    </xf>
    <xf numFmtId="167" fontId="8" fillId="7" borderId="11" xfId="0" applyNumberFormat="1" applyFont="1" applyFill="1" applyBorder="1" applyAlignment="1">
      <alignment horizontal="center" vertical="top" wrapText="1"/>
    </xf>
    <xf numFmtId="167" fontId="5" fillId="7" borderId="11" xfId="0" applyNumberFormat="1" applyFont="1" applyFill="1" applyBorder="1" applyAlignment="1">
      <alignment horizontal="center" vertical="top" wrapText="1"/>
    </xf>
    <xf numFmtId="167" fontId="5" fillId="7" borderId="0" xfId="0" applyNumberFormat="1" applyFont="1" applyFill="1" applyAlignment="1">
      <alignment horizontal="center" vertical="top" wrapText="1"/>
    </xf>
    <xf numFmtId="0" fontId="5" fillId="7" borderId="20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top" wrapText="1"/>
    </xf>
    <xf numFmtId="0" fontId="3" fillId="7" borderId="10" xfId="0" applyFont="1" applyFill="1" applyBorder="1" applyAlignment="1">
      <alignment horizontal="right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vertical="center" wrapText="1"/>
    </xf>
    <xf numFmtId="170" fontId="8" fillId="7" borderId="24" xfId="0" applyNumberFormat="1" applyFont="1" applyFill="1" applyBorder="1" applyAlignment="1">
      <alignment horizontal="center" vertical="center" wrapText="1"/>
    </xf>
    <xf numFmtId="170" fontId="5" fillId="7" borderId="24" xfId="0" applyNumberFormat="1" applyFont="1" applyFill="1" applyBorder="1" applyAlignment="1">
      <alignment horizontal="center" vertical="center" wrapText="1"/>
    </xf>
    <xf numFmtId="170" fontId="5" fillId="7" borderId="25" xfId="0" applyNumberFormat="1" applyFont="1" applyFill="1" applyBorder="1" applyAlignment="1">
      <alignment horizontal="center" vertical="center" wrapText="1"/>
    </xf>
    <xf numFmtId="170" fontId="8" fillId="7" borderId="25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horizontal="center" vertical="top" wrapText="1"/>
    </xf>
    <xf numFmtId="172" fontId="8" fillId="7" borderId="17" xfId="0" applyNumberFormat="1" applyFont="1" applyFill="1" applyBorder="1" applyAlignment="1">
      <alignment horizontal="center" vertical="center" wrapText="1"/>
    </xf>
    <xf numFmtId="172" fontId="8" fillId="7" borderId="18" xfId="0" applyNumberFormat="1" applyFont="1" applyFill="1" applyBorder="1" applyAlignment="1">
      <alignment horizontal="center" vertical="center" wrapText="1"/>
    </xf>
    <xf numFmtId="172" fontId="8" fillId="7" borderId="10" xfId="0" applyNumberFormat="1" applyFont="1" applyFill="1" applyBorder="1" applyAlignment="1">
      <alignment horizontal="center" vertical="center" wrapText="1"/>
    </xf>
    <xf numFmtId="172" fontId="8" fillId="7" borderId="10" xfId="0" applyNumberFormat="1" applyFont="1" applyFill="1" applyBorder="1" applyAlignment="1">
      <alignment horizontal="center" vertical="top" wrapText="1"/>
    </xf>
    <xf numFmtId="172" fontId="8" fillId="7" borderId="8" xfId="0" applyNumberFormat="1" applyFont="1" applyFill="1" applyBorder="1" applyAlignment="1">
      <alignment horizontal="center" vertical="top" wrapText="1"/>
    </xf>
    <xf numFmtId="172" fontId="8" fillId="7" borderId="7" xfId="0" applyNumberFormat="1" applyFont="1" applyFill="1" applyBorder="1" applyAlignment="1">
      <alignment horizontal="center" vertical="center" wrapText="1"/>
    </xf>
    <xf numFmtId="172" fontId="8" fillId="0" borderId="17" xfId="0" applyNumberFormat="1" applyFont="1" applyBorder="1" applyAlignment="1">
      <alignment horizontal="center" vertical="center" wrapText="1"/>
    </xf>
    <xf numFmtId="172" fontId="8" fillId="0" borderId="18" xfId="0" applyNumberFormat="1" applyFont="1" applyBorder="1" applyAlignment="1">
      <alignment horizontal="center" vertical="center" wrapText="1"/>
    </xf>
    <xf numFmtId="0" fontId="2" fillId="9" borderId="0" xfId="0" applyFont="1" applyFill="1" applyAlignment="1">
      <alignment horizontal="center"/>
    </xf>
    <xf numFmtId="0" fontId="2" fillId="9" borderId="0" xfId="0" applyFont="1" applyFill="1"/>
    <xf numFmtId="167" fontId="8" fillId="7" borderId="19" xfId="0" applyNumberFormat="1" applyFont="1" applyFill="1" applyBorder="1" applyAlignment="1">
      <alignment horizontal="center" vertical="center" wrapText="1"/>
    </xf>
    <xf numFmtId="166" fontId="8" fillId="7" borderId="10" xfId="0" applyNumberFormat="1" applyFont="1" applyFill="1" applyBorder="1" applyAlignment="1">
      <alignment horizontal="center" vertical="center" wrapText="1"/>
    </xf>
    <xf numFmtId="167" fontId="10" fillId="0" borderId="11" xfId="0" applyNumberFormat="1" applyFont="1" applyBorder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5" fillId="7" borderId="7" xfId="0" applyFont="1" applyFill="1" applyBorder="1" applyAlignment="1">
      <alignment horizontal="left" vertical="center" wrapText="1" indent="4"/>
    </xf>
    <xf numFmtId="0" fontId="5" fillId="7" borderId="10" xfId="0" applyFont="1" applyFill="1" applyBorder="1" applyAlignment="1">
      <alignment horizontal="left" vertical="center" wrapText="1" indent="4"/>
    </xf>
    <xf numFmtId="173" fontId="8" fillId="7" borderId="10" xfId="0" applyNumberFormat="1" applyFont="1" applyFill="1" applyBorder="1" applyAlignment="1">
      <alignment horizontal="center" vertical="center" wrapText="1"/>
    </xf>
    <xf numFmtId="173" fontId="8" fillId="7" borderId="10" xfId="0" applyNumberFormat="1" applyFont="1" applyFill="1" applyBorder="1" applyAlignment="1">
      <alignment horizontal="center" vertical="top" wrapText="1"/>
    </xf>
    <xf numFmtId="0" fontId="5" fillId="7" borderId="0" xfId="0" applyFont="1" applyFill="1" applyAlignment="1">
      <alignment horizontal="center" vertical="center" wrapText="1"/>
    </xf>
    <xf numFmtId="0" fontId="5" fillId="7" borderId="19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173" fontId="8" fillId="7" borderId="0" xfId="0" applyNumberFormat="1" applyFont="1" applyFill="1" applyAlignment="1">
      <alignment horizontal="center" vertical="center" wrapText="1"/>
    </xf>
    <xf numFmtId="173" fontId="8" fillId="7" borderId="0" xfId="0" applyNumberFormat="1" applyFont="1" applyFill="1" applyAlignment="1">
      <alignment horizontal="center" vertical="top" wrapText="1"/>
    </xf>
    <xf numFmtId="173" fontId="8" fillId="7" borderId="33" xfId="0" applyNumberFormat="1" applyFont="1" applyFill="1" applyBorder="1" applyAlignment="1">
      <alignment horizontal="center" vertical="top" wrapText="1"/>
    </xf>
    <xf numFmtId="171" fontId="8" fillId="7" borderId="11" xfId="0" applyNumberFormat="1" applyFont="1" applyFill="1" applyBorder="1" applyAlignment="1">
      <alignment horizontal="center" vertical="center" wrapText="1"/>
    </xf>
    <xf numFmtId="168" fontId="8" fillId="7" borderId="19" xfId="0" applyNumberFormat="1" applyFont="1" applyFill="1" applyBorder="1" applyAlignment="1">
      <alignment horizontal="center" vertical="center" wrapText="1"/>
    </xf>
    <xf numFmtId="171" fontId="8" fillId="7" borderId="7" xfId="0" applyNumberFormat="1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vertical="center" wrapText="1"/>
    </xf>
    <xf numFmtId="0" fontId="3" fillId="7" borderId="40" xfId="0" applyFont="1" applyFill="1" applyBorder="1" applyAlignment="1">
      <alignment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166" fontId="8" fillId="7" borderId="41" xfId="0" applyNumberFormat="1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center" vertical="center" wrapText="1"/>
    </xf>
    <xf numFmtId="166" fontId="8" fillId="7" borderId="43" xfId="0" applyNumberFormat="1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vertical="center" wrapText="1"/>
    </xf>
    <xf numFmtId="0" fontId="5" fillId="7" borderId="46" xfId="0" applyFont="1" applyFill="1" applyBorder="1" applyAlignment="1">
      <alignment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vertical="center" wrapText="1"/>
    </xf>
    <xf numFmtId="0" fontId="3" fillId="7" borderId="33" xfId="0" applyFont="1" applyFill="1" applyBorder="1" applyAlignment="1">
      <alignment horizontal="center" vertical="center" wrapText="1"/>
    </xf>
    <xf numFmtId="171" fontId="8" fillId="7" borderId="33" xfId="0" applyNumberFormat="1" applyFont="1" applyFill="1" applyBorder="1" applyAlignment="1">
      <alignment horizontal="center" vertical="center" wrapText="1"/>
    </xf>
    <xf numFmtId="173" fontId="8" fillId="7" borderId="33" xfId="0" applyNumberFormat="1" applyFont="1" applyFill="1" applyBorder="1" applyAlignment="1">
      <alignment horizontal="center" vertical="center" wrapText="1"/>
    </xf>
    <xf numFmtId="173" fontId="8" fillId="7" borderId="51" xfId="0" applyNumberFormat="1" applyFont="1" applyFill="1" applyBorder="1" applyAlignment="1">
      <alignment horizontal="center" vertical="center" wrapText="1"/>
    </xf>
    <xf numFmtId="0" fontId="3" fillId="7" borderId="53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vertical="center" wrapText="1"/>
    </xf>
    <xf numFmtId="166" fontId="8" fillId="7" borderId="0" xfId="0" applyNumberFormat="1" applyFont="1" applyFill="1" applyAlignment="1">
      <alignment horizontal="center" vertical="center" wrapText="1"/>
    </xf>
    <xf numFmtId="166" fontId="8" fillId="7" borderId="0" xfId="0" applyNumberFormat="1" applyFont="1" applyFill="1" applyAlignment="1">
      <alignment horizontal="center" vertical="top" wrapText="1"/>
    </xf>
    <xf numFmtId="0" fontId="5" fillId="7" borderId="42" xfId="0" applyFont="1" applyFill="1" applyBorder="1" applyAlignment="1">
      <alignment vertical="center" wrapText="1"/>
    </xf>
    <xf numFmtId="0" fontId="5" fillId="7" borderId="55" xfId="0" applyFont="1" applyFill="1" applyBorder="1" applyAlignment="1">
      <alignment vertical="center" wrapText="1"/>
    </xf>
    <xf numFmtId="0" fontId="5" fillId="7" borderId="59" xfId="0" applyFont="1" applyFill="1" applyBorder="1" applyAlignment="1">
      <alignment vertical="center" wrapText="1"/>
    </xf>
    <xf numFmtId="0" fontId="5" fillId="7" borderId="60" xfId="0" applyFont="1" applyFill="1" applyBorder="1" applyAlignment="1">
      <alignment vertical="center" wrapText="1"/>
    </xf>
    <xf numFmtId="0" fontId="3" fillId="7" borderId="62" xfId="0" applyFont="1" applyFill="1" applyBorder="1" applyAlignment="1">
      <alignment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4" xfId="0" applyFont="1" applyFill="1" applyBorder="1" applyAlignment="1">
      <alignment vertical="center" wrapText="1"/>
    </xf>
    <xf numFmtId="0" fontId="5" fillId="7" borderId="65" xfId="0" applyFont="1" applyFill="1" applyBorder="1" applyAlignment="1">
      <alignment horizontal="center" vertical="center" wrapText="1"/>
    </xf>
    <xf numFmtId="170" fontId="8" fillId="7" borderId="66" xfId="0" applyNumberFormat="1" applyFont="1" applyFill="1" applyBorder="1" applyAlignment="1">
      <alignment horizontal="center" vertical="center" wrapText="1"/>
    </xf>
    <xf numFmtId="0" fontId="5" fillId="7" borderId="67" xfId="0" applyFont="1" applyFill="1" applyBorder="1" applyAlignment="1">
      <alignment vertical="center" wrapText="1"/>
    </xf>
    <xf numFmtId="170" fontId="8" fillId="7" borderId="68" xfId="0" applyNumberFormat="1" applyFont="1" applyFill="1" applyBorder="1" applyAlignment="1">
      <alignment horizontal="center" vertical="center" wrapText="1"/>
    </xf>
    <xf numFmtId="0" fontId="5" fillId="7" borderId="69" xfId="0" applyFont="1" applyFill="1" applyBorder="1" applyAlignment="1">
      <alignment vertical="center" wrapText="1"/>
    </xf>
    <xf numFmtId="0" fontId="3" fillId="7" borderId="69" xfId="0" applyFont="1" applyFill="1" applyBorder="1" applyAlignment="1">
      <alignment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3" fillId="7" borderId="55" xfId="0" applyFont="1" applyFill="1" applyBorder="1" applyAlignment="1">
      <alignment vertical="center" wrapText="1"/>
    </xf>
    <xf numFmtId="0" fontId="5" fillId="7" borderId="54" xfId="0" applyFont="1" applyFill="1" applyBorder="1" applyAlignment="1">
      <alignment vertical="center" wrapText="1"/>
    </xf>
    <xf numFmtId="0" fontId="5" fillId="7" borderId="70" xfId="0" applyFont="1" applyFill="1" applyBorder="1" applyAlignment="1">
      <alignment vertical="top" wrapText="1"/>
    </xf>
    <xf numFmtId="0" fontId="5" fillId="7" borderId="70" xfId="0" applyFont="1" applyFill="1" applyBorder="1" applyAlignment="1">
      <alignment vertical="center" wrapText="1"/>
    </xf>
    <xf numFmtId="0" fontId="5" fillId="7" borderId="73" xfId="0" applyFont="1" applyFill="1" applyBorder="1" applyAlignment="1">
      <alignment horizontal="center" vertical="center" wrapText="1"/>
    </xf>
    <xf numFmtId="4" fontId="8" fillId="7" borderId="24" xfId="0" applyNumberFormat="1" applyFont="1" applyFill="1" applyBorder="1" applyAlignment="1">
      <alignment horizontal="center" vertical="center" wrapText="1"/>
    </xf>
    <xf numFmtId="4" fontId="5" fillId="7" borderId="24" xfId="0" applyNumberFormat="1" applyFont="1" applyFill="1" applyBorder="1" applyAlignment="1">
      <alignment horizontal="center" vertical="center" wrapText="1"/>
    </xf>
    <xf numFmtId="4" fontId="5" fillId="7" borderId="25" xfId="0" applyNumberFormat="1" applyFont="1" applyFill="1" applyBorder="1" applyAlignment="1">
      <alignment horizontal="center" vertical="center" wrapText="1"/>
    </xf>
    <xf numFmtId="173" fontId="8" fillId="7" borderId="56" xfId="0" applyNumberFormat="1" applyFont="1" applyFill="1" applyBorder="1" applyAlignment="1">
      <alignment horizontal="center" vertical="center" wrapText="1"/>
    </xf>
    <xf numFmtId="173" fontId="8" fillId="7" borderId="7" xfId="0" applyNumberFormat="1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left" vertical="center" wrapText="1" indent="4"/>
    </xf>
    <xf numFmtId="0" fontId="3" fillId="7" borderId="77" xfId="0" applyFont="1" applyFill="1" applyBorder="1" applyAlignment="1">
      <alignment vertical="center" wrapText="1"/>
    </xf>
    <xf numFmtId="0" fontId="3" fillId="7" borderId="78" xfId="0" applyFont="1" applyFill="1" applyBorder="1" applyAlignment="1">
      <alignment horizontal="center" vertical="center" wrapText="1"/>
    </xf>
    <xf numFmtId="173" fontId="8" fillId="7" borderId="53" xfId="0" applyNumberFormat="1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vertical="center" wrapText="1"/>
    </xf>
    <xf numFmtId="173" fontId="8" fillId="7" borderId="53" xfId="0" applyNumberFormat="1" applyFont="1" applyFill="1" applyBorder="1" applyAlignment="1">
      <alignment horizontal="center" vertical="top" wrapText="1"/>
    </xf>
    <xf numFmtId="0" fontId="5" fillId="7" borderId="57" xfId="0" applyFont="1" applyFill="1" applyBorder="1" applyAlignment="1">
      <alignment vertical="center" wrapText="1"/>
    </xf>
    <xf numFmtId="173" fontId="8" fillId="7" borderId="41" xfId="0" applyNumberFormat="1" applyFont="1" applyFill="1" applyBorder="1" applyAlignment="1">
      <alignment horizontal="center" vertical="center" wrapText="1"/>
    </xf>
    <xf numFmtId="173" fontId="8" fillId="7" borderId="41" xfId="0" applyNumberFormat="1" applyFont="1" applyFill="1" applyBorder="1" applyAlignment="1">
      <alignment horizontal="center" vertical="top" wrapText="1"/>
    </xf>
    <xf numFmtId="173" fontId="8" fillId="7" borderId="51" xfId="0" applyNumberFormat="1" applyFont="1" applyFill="1" applyBorder="1" applyAlignment="1">
      <alignment horizontal="center" vertical="top" wrapText="1"/>
    </xf>
    <xf numFmtId="0" fontId="5" fillId="7" borderId="33" xfId="0" applyFont="1" applyFill="1" applyBorder="1" applyAlignment="1">
      <alignment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51" xfId="0" applyFont="1" applyFill="1" applyBorder="1" applyAlignment="1">
      <alignment vertical="center" wrapText="1"/>
    </xf>
    <xf numFmtId="0" fontId="14" fillId="0" borderId="0" xfId="0" applyFont="1"/>
    <xf numFmtId="0" fontId="14" fillId="2" borderId="0" xfId="0" applyFont="1" applyFill="1"/>
    <xf numFmtId="0" fontId="1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3" borderId="0" xfId="0" applyFont="1" applyFill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4" borderId="0" xfId="0" applyFont="1" applyFill="1"/>
    <xf numFmtId="0" fontId="1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5" borderId="0" xfId="0" applyFont="1" applyFill="1"/>
    <xf numFmtId="0" fontId="15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4" fillId="7" borderId="0" xfId="0" applyFont="1" applyFill="1"/>
    <xf numFmtId="0" fontId="14" fillId="9" borderId="0" xfId="0" applyFont="1" applyFill="1"/>
    <xf numFmtId="0" fontId="20" fillId="0" borderId="0" xfId="0" applyFont="1"/>
    <xf numFmtId="0" fontId="20" fillId="7" borderId="0" xfId="0" applyFont="1" applyFill="1" applyAlignment="1">
      <alignment horizontal="center"/>
    </xf>
    <xf numFmtId="0" fontId="20" fillId="7" borderId="0" xfId="0" applyFont="1" applyFill="1"/>
    <xf numFmtId="0" fontId="20" fillId="9" borderId="0" xfId="0" applyFont="1" applyFill="1"/>
    <xf numFmtId="0" fontId="20" fillId="0" borderId="0" xfId="0" applyFont="1" applyAlignment="1">
      <alignment horizontal="center"/>
    </xf>
    <xf numFmtId="0" fontId="20" fillId="7" borderId="42" xfId="0" applyFont="1" applyFill="1" applyBorder="1" applyAlignment="1">
      <alignment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0" fontId="21" fillId="7" borderId="77" xfId="0" applyFont="1" applyFill="1" applyBorder="1" applyAlignment="1">
      <alignment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7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left" vertical="center" wrapText="1" indent="4"/>
    </xf>
    <xf numFmtId="166" fontId="20" fillId="7" borderId="7" xfId="0" applyNumberFormat="1" applyFont="1" applyFill="1" applyBorder="1" applyAlignment="1">
      <alignment horizontal="center" vertical="center" wrapText="1"/>
    </xf>
    <xf numFmtId="173" fontId="20" fillId="7" borderId="10" xfId="0" applyNumberFormat="1" applyFont="1" applyFill="1" applyBorder="1" applyAlignment="1">
      <alignment horizontal="center" vertical="center" wrapText="1"/>
    </xf>
    <xf numFmtId="167" fontId="20" fillId="7" borderId="7" xfId="0" applyNumberFormat="1" applyFont="1" applyFill="1" applyBorder="1" applyAlignment="1">
      <alignment horizontal="center" vertical="center" wrapText="1"/>
    </xf>
    <xf numFmtId="173" fontId="20" fillId="7" borderId="53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168" fontId="20" fillId="0" borderId="7" xfId="0" applyNumberFormat="1" applyFont="1" applyBorder="1" applyAlignment="1">
      <alignment horizontal="center" vertical="center" wrapText="1"/>
    </xf>
    <xf numFmtId="0" fontId="20" fillId="7" borderId="62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left" vertical="center" wrapText="1" indent="4"/>
    </xf>
    <xf numFmtId="166" fontId="20" fillId="7" borderId="10" xfId="0" applyNumberFormat="1" applyFont="1" applyFill="1" applyBorder="1" applyAlignment="1">
      <alignment horizontal="center" vertical="center" wrapText="1"/>
    </xf>
    <xf numFmtId="173" fontId="20" fillId="7" borderId="10" xfId="0" applyNumberFormat="1" applyFont="1" applyFill="1" applyBorder="1" applyAlignment="1">
      <alignment horizontal="center" vertical="top" wrapText="1"/>
    </xf>
    <xf numFmtId="167" fontId="20" fillId="7" borderId="10" xfId="0" applyNumberFormat="1" applyFont="1" applyFill="1" applyBorder="1" applyAlignment="1">
      <alignment horizontal="center" vertical="center" wrapText="1"/>
    </xf>
    <xf numFmtId="173" fontId="20" fillId="7" borderId="53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67" fontId="20" fillId="0" borderId="10" xfId="0" applyNumberFormat="1" applyFont="1" applyBorder="1" applyAlignment="1">
      <alignment horizontal="center" vertical="center" wrapText="1"/>
    </xf>
    <xf numFmtId="168" fontId="20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0" fillId="7" borderId="57" xfId="0" applyFont="1" applyFill="1" applyBorder="1" applyAlignment="1">
      <alignment vertical="center" wrapText="1"/>
    </xf>
    <xf numFmtId="0" fontId="20" fillId="7" borderId="30" xfId="0" applyFont="1" applyFill="1" applyBorder="1" applyAlignment="1">
      <alignment horizontal="left" vertical="center" wrapText="1" indent="4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41" xfId="0" applyFont="1" applyFill="1" applyBorder="1" applyAlignment="1">
      <alignment horizontal="center" vertical="center" wrapText="1"/>
    </xf>
    <xf numFmtId="173" fontId="20" fillId="7" borderId="0" xfId="0" applyNumberFormat="1" applyFont="1" applyFill="1" applyAlignment="1">
      <alignment horizontal="center" vertical="center" wrapText="1"/>
    </xf>
    <xf numFmtId="173" fontId="20" fillId="7" borderId="41" xfId="0" applyNumberFormat="1" applyFont="1" applyFill="1" applyBorder="1" applyAlignment="1">
      <alignment horizontal="center" vertical="center" wrapText="1"/>
    </xf>
    <xf numFmtId="173" fontId="20" fillId="7" borderId="0" xfId="0" applyNumberFormat="1" applyFont="1" applyFill="1" applyAlignment="1">
      <alignment horizontal="center" vertical="top" wrapText="1"/>
    </xf>
    <xf numFmtId="173" fontId="20" fillId="7" borderId="41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7" borderId="32" xfId="0" applyFont="1" applyFill="1" applyBorder="1" applyAlignment="1">
      <alignment horizontal="center" vertical="center" wrapText="1"/>
    </xf>
    <xf numFmtId="173" fontId="20" fillId="7" borderId="33" xfId="0" applyNumberFormat="1" applyFont="1" applyFill="1" applyBorder="1" applyAlignment="1">
      <alignment horizontal="center" vertical="top" wrapText="1"/>
    </xf>
    <xf numFmtId="173" fontId="20" fillId="7" borderId="51" xfId="0" applyNumberFormat="1" applyFont="1" applyFill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7" borderId="15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0" fillId="7" borderId="19" xfId="0" applyFont="1" applyFill="1" applyBorder="1" applyAlignment="1">
      <alignment vertical="center" wrapText="1"/>
    </xf>
    <xf numFmtId="0" fontId="20" fillId="7" borderId="50" xfId="0" applyFont="1" applyFill="1" applyBorder="1" applyAlignment="1">
      <alignment vertical="center" wrapText="1"/>
    </xf>
    <xf numFmtId="0" fontId="20" fillId="7" borderId="33" xfId="0" applyFont="1" applyFill="1" applyBorder="1" applyAlignment="1">
      <alignment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20" fillId="7" borderId="51" xfId="0" applyFont="1" applyFill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0" fillId="7" borderId="35" xfId="0" applyFont="1" applyFill="1" applyBorder="1" applyAlignment="1">
      <alignment vertical="center" wrapText="1"/>
    </xf>
    <xf numFmtId="0" fontId="20" fillId="7" borderId="46" xfId="0" applyFont="1" applyFill="1" applyBorder="1" applyAlignment="1">
      <alignment vertical="center" wrapText="1"/>
    </xf>
    <xf numFmtId="0" fontId="20" fillId="7" borderId="36" xfId="0" applyFont="1" applyFill="1" applyBorder="1" applyAlignment="1">
      <alignment horizontal="center" vertical="center" wrapText="1"/>
    </xf>
    <xf numFmtId="0" fontId="20" fillId="7" borderId="4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1" fillId="0" borderId="1" xfId="0" applyFont="1" applyBorder="1" applyAlignment="1">
      <alignment vertical="top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7" borderId="40" xfId="0" applyFont="1" applyFill="1" applyBorder="1" applyAlignment="1">
      <alignment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0" fillId="7" borderId="4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7" borderId="40" xfId="0" applyFont="1" applyFill="1" applyBorder="1" applyAlignment="1">
      <alignment horizontal="center" vertical="center" wrapText="1"/>
    </xf>
    <xf numFmtId="166" fontId="20" fillId="7" borderId="11" xfId="0" applyNumberFormat="1" applyFont="1" applyFill="1" applyBorder="1" applyAlignment="1">
      <alignment horizontal="center" vertical="center" wrapText="1"/>
    </xf>
    <xf numFmtId="167" fontId="20" fillId="7" borderId="19" xfId="0" applyNumberFormat="1" applyFont="1" applyFill="1" applyBorder="1" applyAlignment="1">
      <alignment horizontal="center" vertical="center" wrapText="1"/>
    </xf>
    <xf numFmtId="171" fontId="20" fillId="7" borderId="11" xfId="0" applyNumberFormat="1" applyFont="1" applyFill="1" applyBorder="1" applyAlignment="1">
      <alignment horizontal="center" vertical="center" wrapText="1"/>
    </xf>
    <xf numFmtId="166" fontId="20" fillId="7" borderId="41" xfId="0" applyNumberFormat="1" applyFont="1" applyFill="1" applyBorder="1" applyAlignment="1">
      <alignment horizontal="center" vertical="center" wrapText="1"/>
    </xf>
    <xf numFmtId="166" fontId="20" fillId="0" borderId="11" xfId="0" applyNumberFormat="1" applyFont="1" applyBorder="1" applyAlignment="1">
      <alignment horizontal="center" vertical="center" wrapText="1"/>
    </xf>
    <xf numFmtId="166" fontId="20" fillId="0" borderId="19" xfId="0" applyNumberFormat="1" applyFont="1" applyBorder="1" applyAlignment="1">
      <alignment horizontal="center" vertical="center" wrapText="1"/>
    </xf>
    <xf numFmtId="0" fontId="20" fillId="0" borderId="26" xfId="0" applyFont="1" applyBorder="1"/>
    <xf numFmtId="0" fontId="20" fillId="0" borderId="27" xfId="0" applyFont="1" applyBorder="1"/>
    <xf numFmtId="167" fontId="20" fillId="0" borderId="11" xfId="0" applyNumberFormat="1" applyFont="1" applyBorder="1" applyAlignment="1">
      <alignment horizontal="center" vertical="center" wrapText="1"/>
    </xf>
    <xf numFmtId="167" fontId="20" fillId="0" borderId="19" xfId="0" applyNumberFormat="1" applyFont="1" applyBorder="1" applyAlignment="1">
      <alignment horizontal="center" vertical="center" wrapText="1"/>
    </xf>
    <xf numFmtId="0" fontId="20" fillId="0" borderId="22" xfId="0" applyFont="1" applyBorder="1"/>
    <xf numFmtId="167" fontId="20" fillId="7" borderId="11" xfId="0" applyNumberFormat="1" applyFont="1" applyFill="1" applyBorder="1" applyAlignment="1">
      <alignment horizontal="center" vertical="center" wrapText="1"/>
    </xf>
    <xf numFmtId="168" fontId="20" fillId="7" borderId="19" xfId="0" applyNumberFormat="1" applyFont="1" applyFill="1" applyBorder="1" applyAlignment="1">
      <alignment horizontal="center" vertical="center" wrapText="1"/>
    </xf>
    <xf numFmtId="0" fontId="20" fillId="7" borderId="42" xfId="0" applyFont="1" applyFill="1" applyBorder="1" applyAlignment="1">
      <alignment horizontal="center" vertical="center" wrapText="1"/>
    </xf>
    <xf numFmtId="166" fontId="20" fillId="7" borderId="18" xfId="0" applyNumberFormat="1" applyFont="1" applyFill="1" applyBorder="1" applyAlignment="1">
      <alignment horizontal="center" vertical="center" wrapText="1"/>
    </xf>
    <xf numFmtId="171" fontId="20" fillId="7" borderId="7" xfId="0" applyNumberFormat="1" applyFont="1" applyFill="1" applyBorder="1" applyAlignment="1">
      <alignment horizontal="center" vertical="center" wrapText="1"/>
    </xf>
    <xf numFmtId="166" fontId="20" fillId="7" borderId="43" xfId="0" applyNumberFormat="1" applyFont="1" applyFill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166" fontId="20" fillId="0" borderId="18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0" fillId="7" borderId="49" xfId="0" applyFont="1" applyFill="1" applyBorder="1" applyAlignment="1">
      <alignment vertical="center" wrapText="1"/>
    </xf>
    <xf numFmtId="0" fontId="20" fillId="7" borderId="4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 wrapText="1"/>
    </xf>
    <xf numFmtId="171" fontId="20" fillId="7" borderId="33" xfId="0" applyNumberFormat="1" applyFont="1" applyFill="1" applyBorder="1" applyAlignment="1">
      <alignment horizontal="center" vertical="center" wrapText="1"/>
    </xf>
    <xf numFmtId="173" fontId="20" fillId="7" borderId="33" xfId="0" applyNumberFormat="1" applyFont="1" applyFill="1" applyBorder="1" applyAlignment="1">
      <alignment horizontal="center" vertical="center" wrapText="1"/>
    </xf>
    <xf numFmtId="173" fontId="20" fillId="7" borderId="51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166" fontId="20" fillId="0" borderId="17" xfId="0" applyNumberFormat="1" applyFont="1" applyBorder="1" applyAlignment="1">
      <alignment horizontal="center" vertical="center" wrapText="1"/>
    </xf>
    <xf numFmtId="172" fontId="20" fillId="0" borderId="17" xfId="0" applyNumberFormat="1" applyFont="1" applyBorder="1" applyAlignment="1">
      <alignment horizontal="center" vertical="center" wrapText="1"/>
    </xf>
    <xf numFmtId="172" fontId="20" fillId="0" borderId="18" xfId="0" applyNumberFormat="1" applyFont="1" applyBorder="1" applyAlignment="1">
      <alignment horizontal="center" vertical="center" wrapText="1"/>
    </xf>
    <xf numFmtId="0" fontId="21" fillId="7" borderId="35" xfId="0" applyFont="1" applyFill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53" xfId="0" applyFont="1" applyFill="1" applyBorder="1" applyAlignment="1">
      <alignment horizontal="center" vertical="center" wrapText="1"/>
    </xf>
    <xf numFmtId="0" fontId="22" fillId="7" borderId="40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vertical="top" wrapText="1"/>
    </xf>
    <xf numFmtId="167" fontId="21" fillId="7" borderId="0" xfId="0" applyNumberFormat="1" applyFont="1" applyFill="1" applyAlignment="1">
      <alignment horizontal="center" vertical="center" wrapText="1"/>
    </xf>
    <xf numFmtId="167" fontId="21" fillId="7" borderId="9" xfId="0" applyNumberFormat="1" applyFont="1" applyFill="1" applyBorder="1" applyAlignment="1">
      <alignment horizontal="center" vertical="center" wrapText="1"/>
    </xf>
    <xf numFmtId="167" fontId="21" fillId="7" borderId="11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vertical="top" wrapText="1"/>
    </xf>
    <xf numFmtId="167" fontId="21" fillId="0" borderId="0" xfId="0" applyNumberFormat="1" applyFont="1" applyAlignment="1">
      <alignment horizontal="center" vertical="center" wrapText="1"/>
    </xf>
    <xf numFmtId="167" fontId="21" fillId="0" borderId="9" xfId="0" applyNumberFormat="1" applyFont="1" applyBorder="1" applyAlignment="1">
      <alignment horizontal="center" vertical="center" wrapText="1"/>
    </xf>
    <xf numFmtId="167" fontId="21" fillId="0" borderId="11" xfId="0" applyNumberFormat="1" applyFont="1" applyBorder="1" applyAlignment="1">
      <alignment horizontal="center" vertical="center" wrapText="1"/>
    </xf>
    <xf numFmtId="167" fontId="20" fillId="7" borderId="0" xfId="0" applyNumberFormat="1" applyFont="1" applyFill="1" applyAlignment="1">
      <alignment horizontal="center" vertical="center" wrapText="1"/>
    </xf>
    <xf numFmtId="167" fontId="20" fillId="0" borderId="0" xfId="0" applyNumberFormat="1" applyFont="1" applyAlignment="1">
      <alignment horizontal="center" vertical="center" wrapText="1"/>
    </xf>
    <xf numFmtId="166" fontId="20" fillId="7" borderId="0" xfId="0" applyNumberFormat="1" applyFont="1" applyFill="1" applyAlignment="1">
      <alignment horizontal="center" vertical="center" wrapText="1"/>
    </xf>
    <xf numFmtId="166" fontId="20" fillId="7" borderId="0" xfId="0" applyNumberFormat="1" applyFont="1" applyFill="1" applyAlignment="1">
      <alignment horizontal="center" vertical="top" wrapText="1"/>
    </xf>
    <xf numFmtId="167" fontId="20" fillId="7" borderId="11" xfId="0" applyNumberFormat="1" applyFont="1" applyFill="1" applyBorder="1" applyAlignment="1">
      <alignment horizontal="center" vertical="top" wrapText="1"/>
    </xf>
    <xf numFmtId="167" fontId="20" fillId="7" borderId="0" xfId="0" applyNumberFormat="1" applyFont="1" applyFill="1" applyAlignment="1">
      <alignment horizontal="center" vertical="top" wrapText="1"/>
    </xf>
    <xf numFmtId="167" fontId="20" fillId="0" borderId="0" xfId="0" applyNumberFormat="1" applyFont="1" applyAlignment="1">
      <alignment horizontal="center" vertical="top" wrapText="1"/>
    </xf>
    <xf numFmtId="167" fontId="20" fillId="0" borderId="11" xfId="0" applyNumberFormat="1" applyFont="1" applyBorder="1" applyAlignment="1">
      <alignment horizontal="center" vertical="top" wrapText="1"/>
    </xf>
    <xf numFmtId="0" fontId="20" fillId="7" borderId="55" xfId="0" applyFont="1" applyFill="1" applyBorder="1" applyAlignment="1">
      <alignment vertical="center" wrapText="1"/>
    </xf>
    <xf numFmtId="0" fontId="20" fillId="7" borderId="7" xfId="0" applyFont="1" applyFill="1" applyBorder="1" applyAlignment="1">
      <alignment vertical="top" wrapText="1"/>
    </xf>
    <xf numFmtId="0" fontId="20" fillId="0" borderId="20" xfId="0" applyFont="1" applyBorder="1" applyAlignment="1">
      <alignment vertical="center" wrapText="1"/>
    </xf>
    <xf numFmtId="0" fontId="20" fillId="0" borderId="7" xfId="0" applyFont="1" applyBorder="1" applyAlignment="1">
      <alignment vertical="top" wrapText="1"/>
    </xf>
    <xf numFmtId="0" fontId="20" fillId="7" borderId="7" xfId="0" applyFont="1" applyFill="1" applyBorder="1" applyAlignment="1">
      <alignment horizontal="center" vertical="center" wrapText="1"/>
    </xf>
    <xf numFmtId="0" fontId="20" fillId="7" borderId="59" xfId="0" applyFont="1" applyFill="1" applyBorder="1" applyAlignment="1">
      <alignment vertical="center" wrapText="1"/>
    </xf>
    <xf numFmtId="0" fontId="20" fillId="7" borderId="60" xfId="0" applyFont="1" applyFill="1" applyBorder="1" applyAlignment="1">
      <alignment vertical="center" wrapText="1"/>
    </xf>
    <xf numFmtId="0" fontId="21" fillId="7" borderId="62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right" vertical="center" wrapText="1"/>
    </xf>
    <xf numFmtId="0" fontId="20" fillId="7" borderId="10" xfId="0" applyFont="1" applyFill="1" applyBorder="1" applyAlignment="1">
      <alignment vertical="center" wrapText="1"/>
    </xf>
    <xf numFmtId="0" fontId="20" fillId="7" borderId="9" xfId="0" applyFont="1" applyFill="1" applyBorder="1" applyAlignment="1">
      <alignment vertical="center" wrapText="1"/>
    </xf>
    <xf numFmtId="0" fontId="20" fillId="7" borderId="63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7" borderId="64" xfId="0" applyFont="1" applyFill="1" applyBorder="1" applyAlignment="1">
      <alignment vertical="center" wrapText="1"/>
    </xf>
    <xf numFmtId="0" fontId="20" fillId="7" borderId="23" xfId="0" applyFont="1" applyFill="1" applyBorder="1" applyAlignment="1">
      <alignment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4" fontId="20" fillId="7" borderId="24" xfId="0" applyNumberFormat="1" applyFont="1" applyFill="1" applyBorder="1" applyAlignment="1">
      <alignment horizontal="center" vertical="center" wrapText="1"/>
    </xf>
    <xf numFmtId="170" fontId="20" fillId="7" borderId="66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170" fontId="20" fillId="0" borderId="24" xfId="0" applyNumberFormat="1" applyFont="1" applyBorder="1" applyAlignment="1">
      <alignment horizontal="center" vertical="center" wrapText="1"/>
    </xf>
    <xf numFmtId="0" fontId="20" fillId="7" borderId="67" xfId="0" applyFont="1" applyFill="1" applyBorder="1" applyAlignment="1">
      <alignment vertical="center" wrapText="1"/>
    </xf>
    <xf numFmtId="4" fontId="20" fillId="7" borderId="25" xfId="0" applyNumberFormat="1" applyFont="1" applyFill="1" applyBorder="1" applyAlignment="1">
      <alignment horizontal="center" vertical="center" wrapText="1"/>
    </xf>
    <xf numFmtId="170" fontId="20" fillId="7" borderId="68" xfId="0" applyNumberFormat="1" applyFont="1" applyFill="1" applyBorder="1" applyAlignment="1">
      <alignment horizontal="center" vertical="center" wrapText="1"/>
    </xf>
    <xf numFmtId="170" fontId="20" fillId="0" borderId="25" xfId="0" applyNumberFormat="1" applyFont="1" applyBorder="1" applyAlignment="1">
      <alignment horizontal="center" vertical="center" wrapText="1"/>
    </xf>
    <xf numFmtId="0" fontId="20" fillId="7" borderId="69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1" fillId="7" borderId="69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right" vertical="center" wrapText="1"/>
    </xf>
    <xf numFmtId="0" fontId="21" fillId="0" borderId="4" xfId="0" applyFont="1" applyBorder="1" applyAlignment="1">
      <alignment vertical="center" wrapText="1"/>
    </xf>
    <xf numFmtId="173" fontId="20" fillId="7" borderId="7" xfId="0" applyNumberFormat="1" applyFont="1" applyFill="1" applyBorder="1" applyAlignment="1">
      <alignment horizontal="center" vertical="center" wrapText="1"/>
    </xf>
    <xf numFmtId="173" fontId="20" fillId="7" borderId="56" xfId="0" applyNumberFormat="1" applyFont="1" applyFill="1" applyBorder="1" applyAlignment="1">
      <alignment horizontal="center" vertical="center" wrapText="1"/>
    </xf>
    <xf numFmtId="172" fontId="20" fillId="7" borderId="7" xfId="0" applyNumberFormat="1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vertical="center" wrapText="1"/>
    </xf>
    <xf numFmtId="0" fontId="20" fillId="7" borderId="5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7" borderId="55" xfId="0" applyFont="1" applyFill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0" fillId="7" borderId="11" xfId="0" applyFont="1" applyFill="1" applyBorder="1" applyAlignment="1">
      <alignment horizontal="center" vertical="top" wrapText="1"/>
    </xf>
    <xf numFmtId="0" fontId="20" fillId="7" borderId="54" xfId="0" applyFont="1" applyFill="1" applyBorder="1" applyAlignment="1">
      <alignment vertical="center" wrapText="1"/>
    </xf>
    <xf numFmtId="0" fontId="20" fillId="0" borderId="11" xfId="0" applyFont="1" applyBorder="1" applyAlignment="1">
      <alignment horizontal="center" vertical="top" wrapText="1"/>
    </xf>
    <xf numFmtId="0" fontId="20" fillId="7" borderId="70" xfId="0" applyFont="1" applyFill="1" applyBorder="1" applyAlignment="1">
      <alignment vertical="top" wrapText="1"/>
    </xf>
    <xf numFmtId="0" fontId="20" fillId="7" borderId="70" xfId="0" applyFont="1" applyFill="1" applyBorder="1" applyAlignment="1">
      <alignment vertical="center" wrapText="1"/>
    </xf>
    <xf numFmtId="0" fontId="20" fillId="7" borderId="73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/>
    </xf>
    <xf numFmtId="0" fontId="20" fillId="7" borderId="7" xfId="0" applyFont="1" applyFill="1" applyBorder="1" applyAlignment="1">
      <alignment horizontal="left" vertical="center" wrapText="1" indent="1"/>
    </xf>
    <xf numFmtId="0" fontId="20" fillId="7" borderId="10" xfId="0" applyFont="1" applyFill="1" applyBorder="1" applyAlignment="1">
      <alignment horizontal="left" vertical="center" wrapText="1" indent="1"/>
    </xf>
    <xf numFmtId="0" fontId="20" fillId="7" borderId="30" xfId="0" applyFont="1" applyFill="1" applyBorder="1" applyAlignment="1">
      <alignment horizontal="left" vertical="center" wrapText="1" inden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7" borderId="0" xfId="0" applyFont="1" applyFill="1" applyAlignment="1">
      <alignment horizontal="center"/>
    </xf>
    <xf numFmtId="0" fontId="23" fillId="7" borderId="0" xfId="0" applyFont="1" applyFill="1"/>
    <xf numFmtId="0" fontId="24" fillId="0" borderId="0" xfId="0" applyFont="1"/>
    <xf numFmtId="0" fontId="24" fillId="7" borderId="0" xfId="0" applyFont="1" applyFill="1" applyAlignment="1">
      <alignment horizontal="center"/>
    </xf>
    <xf numFmtId="0" fontId="24" fillId="7" borderId="0" xfId="0" applyFont="1" applyFill="1"/>
    <xf numFmtId="0" fontId="24" fillId="7" borderId="42" xfId="0" applyFont="1" applyFill="1" applyBorder="1" applyAlignment="1">
      <alignment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vertical="center" wrapText="1"/>
    </xf>
    <xf numFmtId="0" fontId="25" fillId="7" borderId="77" xfId="0" applyFont="1" applyFill="1" applyBorder="1" applyAlignment="1">
      <alignment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25" fillId="7" borderId="78" xfId="0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left" vertical="center" wrapText="1" indent="1"/>
    </xf>
    <xf numFmtId="166" fontId="24" fillId="7" borderId="7" xfId="0" applyNumberFormat="1" applyFont="1" applyFill="1" applyBorder="1" applyAlignment="1">
      <alignment horizontal="center" vertical="center" wrapText="1"/>
    </xf>
    <xf numFmtId="173" fontId="24" fillId="7" borderId="10" xfId="0" applyNumberFormat="1" applyFont="1" applyFill="1" applyBorder="1" applyAlignment="1">
      <alignment horizontal="center" vertical="center" wrapText="1"/>
    </xf>
    <xf numFmtId="167" fontId="24" fillId="7" borderId="7" xfId="0" applyNumberFormat="1" applyFont="1" applyFill="1" applyBorder="1" applyAlignment="1">
      <alignment horizontal="center" vertical="center" wrapText="1"/>
    </xf>
    <xf numFmtId="173" fontId="24" fillId="7" borderId="53" xfId="0" applyNumberFormat="1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left" vertical="center" wrapText="1" indent="4"/>
    </xf>
    <xf numFmtId="0" fontId="24" fillId="7" borderId="62" xfId="0" applyFont="1" applyFill="1" applyBorder="1" applyAlignment="1">
      <alignment vertical="center" wrapText="1"/>
    </xf>
    <xf numFmtId="0" fontId="24" fillId="7" borderId="10" xfId="0" applyFont="1" applyFill="1" applyBorder="1" applyAlignment="1">
      <alignment horizontal="left" vertical="center" wrapText="1" indent="1"/>
    </xf>
    <xf numFmtId="166" fontId="24" fillId="7" borderId="10" xfId="0" applyNumberFormat="1" applyFont="1" applyFill="1" applyBorder="1" applyAlignment="1">
      <alignment horizontal="center" vertical="center" wrapText="1"/>
    </xf>
    <xf numFmtId="173" fontId="24" fillId="7" borderId="10" xfId="0" applyNumberFormat="1" applyFont="1" applyFill="1" applyBorder="1" applyAlignment="1">
      <alignment horizontal="center" vertical="top" wrapText="1"/>
    </xf>
    <xf numFmtId="167" fontId="24" fillId="7" borderId="10" xfId="0" applyNumberFormat="1" applyFont="1" applyFill="1" applyBorder="1" applyAlignment="1">
      <alignment horizontal="center" vertical="center" wrapText="1"/>
    </xf>
    <xf numFmtId="173" fontId="24" fillId="7" borderId="53" xfId="0" applyNumberFormat="1" applyFont="1" applyFill="1" applyBorder="1" applyAlignment="1">
      <alignment horizontal="center" vertical="top" wrapText="1"/>
    </xf>
    <xf numFmtId="0" fontId="24" fillId="7" borderId="10" xfId="0" applyFont="1" applyFill="1" applyBorder="1" applyAlignment="1">
      <alignment horizontal="left" vertical="center" wrapText="1" indent="4"/>
    </xf>
    <xf numFmtId="0" fontId="24" fillId="7" borderId="57" xfId="0" applyFont="1" applyFill="1" applyBorder="1" applyAlignment="1">
      <alignment vertical="center" wrapText="1"/>
    </xf>
    <xf numFmtId="0" fontId="24" fillId="7" borderId="30" xfId="0" applyFont="1" applyFill="1" applyBorder="1" applyAlignment="1">
      <alignment horizontal="left" vertical="center" wrapText="1" indent="1"/>
    </xf>
    <xf numFmtId="0" fontId="24" fillId="7" borderId="30" xfId="0" applyFont="1" applyFill="1" applyBorder="1" applyAlignment="1">
      <alignment horizontal="left" vertical="center" wrapText="1" indent="4"/>
    </xf>
    <xf numFmtId="0" fontId="24" fillId="7" borderId="16" xfId="0" applyFont="1" applyFill="1" applyBorder="1" applyAlignment="1">
      <alignment horizontal="center" vertical="center" wrapText="1"/>
    </xf>
    <xf numFmtId="0" fontId="24" fillId="7" borderId="24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173" fontId="24" fillId="7" borderId="0" xfId="0" applyNumberFormat="1" applyFont="1" applyFill="1" applyAlignment="1">
      <alignment horizontal="center" vertical="center" wrapText="1"/>
    </xf>
    <xf numFmtId="173" fontId="24" fillId="7" borderId="41" xfId="0" applyNumberFormat="1" applyFont="1" applyFill="1" applyBorder="1" applyAlignment="1">
      <alignment horizontal="center" vertical="center" wrapText="1"/>
    </xf>
    <xf numFmtId="173" fontId="24" fillId="7" borderId="0" xfId="0" applyNumberFormat="1" applyFont="1" applyFill="1" applyAlignment="1">
      <alignment horizontal="center" vertical="top" wrapText="1"/>
    </xf>
    <xf numFmtId="173" fontId="24" fillId="7" borderId="41" xfId="0" applyNumberFormat="1" applyFont="1" applyFill="1" applyBorder="1" applyAlignment="1">
      <alignment horizontal="center" vertical="top" wrapText="1"/>
    </xf>
    <xf numFmtId="0" fontId="24" fillId="7" borderId="32" xfId="0" applyFont="1" applyFill="1" applyBorder="1" applyAlignment="1">
      <alignment horizontal="center" vertical="center" wrapText="1"/>
    </xf>
    <xf numFmtId="173" fontId="24" fillId="7" borderId="33" xfId="0" applyNumberFormat="1" applyFont="1" applyFill="1" applyBorder="1" applyAlignment="1">
      <alignment horizontal="center" vertical="top" wrapText="1"/>
    </xf>
    <xf numFmtId="173" fontId="24" fillId="7" borderId="51" xfId="0" applyNumberFormat="1" applyFont="1" applyFill="1" applyBorder="1" applyAlignment="1">
      <alignment horizontal="center" vertical="top" wrapText="1"/>
    </xf>
    <xf numFmtId="0" fontId="24" fillId="7" borderId="15" xfId="0" applyFont="1" applyFill="1" applyBorder="1" applyAlignment="1">
      <alignment vertical="center" wrapText="1"/>
    </xf>
    <xf numFmtId="0" fontId="24" fillId="7" borderId="0" xfId="0" applyFont="1" applyFill="1" applyAlignment="1">
      <alignment vertical="center" wrapText="1"/>
    </xf>
    <xf numFmtId="0" fontId="24" fillId="7" borderId="19" xfId="0" applyFont="1" applyFill="1" applyBorder="1" applyAlignment="1">
      <alignment vertical="center" wrapText="1"/>
    </xf>
    <xf numFmtId="0" fontId="24" fillId="7" borderId="50" xfId="0" applyFont="1" applyFill="1" applyBorder="1" applyAlignment="1">
      <alignment vertical="center" wrapText="1"/>
    </xf>
    <xf numFmtId="0" fontId="24" fillId="7" borderId="33" xfId="0" applyFont="1" applyFill="1" applyBorder="1" applyAlignment="1">
      <alignment vertical="center" wrapText="1"/>
    </xf>
    <xf numFmtId="0" fontId="24" fillId="7" borderId="33" xfId="0" applyFont="1" applyFill="1" applyBorder="1" applyAlignment="1">
      <alignment horizontal="center" vertical="center" wrapText="1"/>
    </xf>
    <xf numFmtId="0" fontId="24" fillId="7" borderId="51" xfId="0" applyFont="1" applyFill="1" applyBorder="1" applyAlignment="1">
      <alignment vertical="center" wrapText="1"/>
    </xf>
    <xf numFmtId="0" fontId="24" fillId="7" borderId="35" xfId="0" applyFont="1" applyFill="1" applyBorder="1" applyAlignment="1">
      <alignment vertical="center" wrapText="1"/>
    </xf>
    <xf numFmtId="0" fontId="24" fillId="7" borderId="46" xfId="0" applyFont="1" applyFill="1" applyBorder="1" applyAlignment="1">
      <alignment vertical="center" wrapText="1"/>
    </xf>
    <xf numFmtId="0" fontId="24" fillId="7" borderId="36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40" xfId="0" applyFont="1" applyFill="1" applyBorder="1" applyAlignment="1">
      <alignment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0" fontId="24" fillId="7" borderId="40" xfId="0" applyFont="1" applyFill="1" applyBorder="1" applyAlignment="1">
      <alignment horizontal="center" vertical="center" wrapText="1"/>
    </xf>
    <xf numFmtId="166" fontId="24" fillId="7" borderId="11" xfId="0" applyNumberFormat="1" applyFont="1" applyFill="1" applyBorder="1" applyAlignment="1">
      <alignment horizontal="center" vertical="center" wrapText="1"/>
    </xf>
    <xf numFmtId="167" fontId="24" fillId="7" borderId="19" xfId="0" applyNumberFormat="1" applyFont="1" applyFill="1" applyBorder="1" applyAlignment="1">
      <alignment horizontal="center" vertical="center" wrapText="1"/>
    </xf>
    <xf numFmtId="171" fontId="24" fillId="7" borderId="11" xfId="0" applyNumberFormat="1" applyFont="1" applyFill="1" applyBorder="1" applyAlignment="1">
      <alignment horizontal="center" vertical="center" wrapText="1"/>
    </xf>
    <xf numFmtId="166" fontId="24" fillId="7" borderId="41" xfId="0" applyNumberFormat="1" applyFont="1" applyFill="1" applyBorder="1" applyAlignment="1">
      <alignment horizontal="center" vertical="center" wrapText="1"/>
    </xf>
    <xf numFmtId="167" fontId="24" fillId="7" borderId="11" xfId="0" applyNumberFormat="1" applyFont="1" applyFill="1" applyBorder="1" applyAlignment="1">
      <alignment horizontal="center" vertical="center" wrapText="1"/>
    </xf>
    <xf numFmtId="168" fontId="24" fillId="7" borderId="19" xfId="0" applyNumberFormat="1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166" fontId="24" fillId="7" borderId="18" xfId="0" applyNumberFormat="1" applyFont="1" applyFill="1" applyBorder="1" applyAlignment="1">
      <alignment horizontal="center" vertical="center" wrapText="1"/>
    </xf>
    <xf numFmtId="171" fontId="24" fillId="7" borderId="7" xfId="0" applyNumberFormat="1" applyFont="1" applyFill="1" applyBorder="1" applyAlignment="1">
      <alignment horizontal="center" vertical="center" wrapText="1"/>
    </xf>
    <xf numFmtId="166" fontId="24" fillId="7" borderId="43" xfId="0" applyNumberFormat="1" applyFont="1" applyFill="1" applyBorder="1" applyAlignment="1">
      <alignment horizontal="center" vertical="center" wrapText="1"/>
    </xf>
    <xf numFmtId="0" fontId="24" fillId="7" borderId="49" xfId="0" applyFont="1" applyFill="1" applyBorder="1" applyAlignment="1">
      <alignment vertical="center" wrapText="1"/>
    </xf>
    <xf numFmtId="0" fontId="24" fillId="7" borderId="47" xfId="0" applyFont="1" applyFill="1" applyBorder="1" applyAlignment="1">
      <alignment horizontal="center" vertical="center" wrapText="1"/>
    </xf>
    <xf numFmtId="0" fontId="24" fillId="7" borderId="48" xfId="0" applyFont="1" applyFill="1" applyBorder="1" applyAlignment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171" fontId="24" fillId="7" borderId="33" xfId="0" applyNumberFormat="1" applyFont="1" applyFill="1" applyBorder="1" applyAlignment="1">
      <alignment horizontal="center" vertical="center" wrapText="1"/>
    </xf>
    <xf numFmtId="173" fontId="24" fillId="7" borderId="33" xfId="0" applyNumberFormat="1" applyFont="1" applyFill="1" applyBorder="1" applyAlignment="1">
      <alignment horizontal="center" vertical="center" wrapText="1"/>
    </xf>
    <xf numFmtId="173" fontId="24" fillId="7" borderId="51" xfId="0" applyNumberFormat="1" applyFont="1" applyFill="1" applyBorder="1" applyAlignment="1">
      <alignment horizontal="center" vertical="center" wrapText="1"/>
    </xf>
    <xf numFmtId="0" fontId="25" fillId="7" borderId="35" xfId="0" applyFont="1" applyFill="1" applyBorder="1" applyAlignment="1">
      <alignment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25" fillId="7" borderId="53" xfId="0" applyFont="1" applyFill="1" applyBorder="1" applyAlignment="1">
      <alignment horizontal="center" vertical="center" wrapText="1"/>
    </xf>
    <xf numFmtId="0" fontId="26" fillId="7" borderId="40" xfId="0" applyFont="1" applyFill="1" applyBorder="1" applyAlignment="1">
      <alignment vertical="center" wrapText="1"/>
    </xf>
    <xf numFmtId="0" fontId="24" fillId="7" borderId="11" xfId="0" applyFont="1" applyFill="1" applyBorder="1" applyAlignment="1">
      <alignment vertical="top" wrapText="1"/>
    </xf>
    <xf numFmtId="167" fontId="25" fillId="7" borderId="0" xfId="0" applyNumberFormat="1" applyFont="1" applyFill="1" applyAlignment="1">
      <alignment horizontal="center" vertical="center" wrapText="1"/>
    </xf>
    <xf numFmtId="167" fontId="25" fillId="7" borderId="9" xfId="0" applyNumberFormat="1" applyFont="1" applyFill="1" applyBorder="1" applyAlignment="1">
      <alignment horizontal="center" vertical="center" wrapText="1"/>
    </xf>
    <xf numFmtId="167" fontId="25" fillId="7" borderId="11" xfId="0" applyNumberFormat="1" applyFont="1" applyFill="1" applyBorder="1" applyAlignment="1">
      <alignment horizontal="center" vertical="center" wrapText="1"/>
    </xf>
    <xf numFmtId="167" fontId="24" fillId="7" borderId="0" xfId="0" applyNumberFormat="1" applyFont="1" applyFill="1" applyAlignment="1">
      <alignment horizontal="center" vertical="center" wrapText="1"/>
    </xf>
    <xf numFmtId="166" fontId="24" fillId="7" borderId="0" xfId="0" applyNumberFormat="1" applyFont="1" applyFill="1" applyAlignment="1">
      <alignment horizontal="center" vertical="center" wrapText="1"/>
    </xf>
    <xf numFmtId="166" fontId="24" fillId="7" borderId="0" xfId="0" applyNumberFormat="1" applyFont="1" applyFill="1" applyAlignment="1">
      <alignment horizontal="center" vertical="top" wrapText="1"/>
    </xf>
    <xf numFmtId="167" fontId="24" fillId="7" borderId="11" xfId="0" applyNumberFormat="1" applyFont="1" applyFill="1" applyBorder="1" applyAlignment="1">
      <alignment horizontal="center" vertical="top" wrapText="1"/>
    </xf>
    <xf numFmtId="167" fontId="24" fillId="7" borderId="0" xfId="0" applyNumberFormat="1" applyFont="1" applyFill="1" applyAlignment="1">
      <alignment horizontal="center" vertical="top" wrapText="1"/>
    </xf>
    <xf numFmtId="0" fontId="24" fillId="7" borderId="55" xfId="0" applyFont="1" applyFill="1" applyBorder="1" applyAlignment="1">
      <alignment vertical="center" wrapText="1"/>
    </xf>
    <xf numFmtId="0" fontId="24" fillId="7" borderId="7" xfId="0" applyFont="1" applyFill="1" applyBorder="1" applyAlignment="1">
      <alignment vertical="top" wrapText="1"/>
    </xf>
    <xf numFmtId="0" fontId="24" fillId="7" borderId="59" xfId="0" applyFont="1" applyFill="1" applyBorder="1" applyAlignment="1">
      <alignment vertical="center" wrapText="1"/>
    </xf>
    <xf numFmtId="0" fontId="24" fillId="7" borderId="60" xfId="0" applyFont="1" applyFill="1" applyBorder="1" applyAlignment="1">
      <alignment vertical="center" wrapText="1"/>
    </xf>
    <xf numFmtId="0" fontId="25" fillId="7" borderId="62" xfId="0" applyFont="1" applyFill="1" applyBorder="1" applyAlignment="1">
      <alignment vertical="center" wrapText="1"/>
    </xf>
    <xf numFmtId="0" fontId="24" fillId="7" borderId="10" xfId="0" applyFont="1" applyFill="1" applyBorder="1" applyAlignment="1">
      <alignment vertical="center" wrapText="1"/>
    </xf>
    <xf numFmtId="0" fontId="24" fillId="7" borderId="9" xfId="0" applyFont="1" applyFill="1" applyBorder="1" applyAlignment="1">
      <alignment vertical="center" wrapText="1"/>
    </xf>
    <xf numFmtId="0" fontId="24" fillId="7" borderId="63" xfId="0" applyFont="1" applyFill="1" applyBorder="1" applyAlignment="1">
      <alignment horizontal="center" vertical="center" wrapText="1"/>
    </xf>
    <xf numFmtId="0" fontId="24" fillId="7" borderId="64" xfId="0" applyFont="1" applyFill="1" applyBorder="1" applyAlignment="1">
      <alignment vertical="center" wrapText="1"/>
    </xf>
    <xf numFmtId="0" fontId="24" fillId="7" borderId="23" xfId="0" applyFont="1" applyFill="1" applyBorder="1" applyAlignment="1">
      <alignment vertical="center" wrapText="1"/>
    </xf>
    <xf numFmtId="0" fontId="24" fillId="7" borderId="65" xfId="0" applyFont="1" applyFill="1" applyBorder="1" applyAlignment="1">
      <alignment horizontal="center" vertical="center" wrapText="1"/>
    </xf>
    <xf numFmtId="4" fontId="24" fillId="7" borderId="24" xfId="0" applyNumberFormat="1" applyFont="1" applyFill="1" applyBorder="1" applyAlignment="1">
      <alignment horizontal="center" vertical="center" wrapText="1"/>
    </xf>
    <xf numFmtId="170" fontId="24" fillId="7" borderId="66" xfId="0" applyNumberFormat="1" applyFont="1" applyFill="1" applyBorder="1" applyAlignment="1">
      <alignment horizontal="center" vertical="center" wrapText="1"/>
    </xf>
    <xf numFmtId="0" fontId="24" fillId="7" borderId="67" xfId="0" applyFont="1" applyFill="1" applyBorder="1" applyAlignment="1">
      <alignment vertical="center" wrapText="1"/>
    </xf>
    <xf numFmtId="0" fontId="24" fillId="7" borderId="7" xfId="0" applyFont="1" applyFill="1" applyBorder="1" applyAlignment="1">
      <alignment horizontal="center" vertical="center" wrapText="1"/>
    </xf>
    <xf numFmtId="4" fontId="24" fillId="7" borderId="25" xfId="0" applyNumberFormat="1" applyFont="1" applyFill="1" applyBorder="1" applyAlignment="1">
      <alignment horizontal="center" vertical="center" wrapText="1"/>
    </xf>
    <xf numFmtId="170" fontId="24" fillId="7" borderId="68" xfId="0" applyNumberFormat="1" applyFont="1" applyFill="1" applyBorder="1" applyAlignment="1">
      <alignment horizontal="center" vertical="center" wrapText="1"/>
    </xf>
    <xf numFmtId="0" fontId="24" fillId="7" borderId="69" xfId="0" applyFont="1" applyFill="1" applyBorder="1" applyAlignment="1">
      <alignment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5" fillId="7" borderId="69" xfId="0" applyFont="1" applyFill="1" applyBorder="1" applyAlignment="1">
      <alignment vertical="center" wrapText="1"/>
    </xf>
    <xf numFmtId="0" fontId="25" fillId="7" borderId="10" xfId="0" applyFont="1" applyFill="1" applyBorder="1" applyAlignment="1">
      <alignment horizontal="right" vertical="center" wrapText="1"/>
    </xf>
    <xf numFmtId="173" fontId="24" fillId="7" borderId="7" xfId="0" applyNumberFormat="1" applyFont="1" applyFill="1" applyBorder="1" applyAlignment="1">
      <alignment horizontal="center" vertical="center" wrapText="1"/>
    </xf>
    <xf numFmtId="173" fontId="24" fillId="7" borderId="56" xfId="0" applyNumberFormat="1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vertical="center" wrapText="1"/>
    </xf>
    <xf numFmtId="0" fontId="24" fillId="7" borderId="54" xfId="0" applyFont="1" applyFill="1" applyBorder="1" applyAlignment="1">
      <alignment horizontal="center" vertical="center" wrapText="1"/>
    </xf>
    <xf numFmtId="0" fontId="25" fillId="7" borderId="55" xfId="0" applyFont="1" applyFill="1" applyBorder="1" applyAlignment="1">
      <alignment vertical="center" wrapText="1"/>
    </xf>
    <xf numFmtId="0" fontId="24" fillId="7" borderId="11" xfId="0" applyFont="1" applyFill="1" applyBorder="1" applyAlignment="1">
      <alignment horizontal="center" vertical="top" wrapText="1"/>
    </xf>
    <xf numFmtId="0" fontId="24" fillId="7" borderId="54" xfId="0" applyFont="1" applyFill="1" applyBorder="1" applyAlignment="1">
      <alignment vertical="center" wrapText="1"/>
    </xf>
    <xf numFmtId="0" fontId="24" fillId="7" borderId="70" xfId="0" applyFont="1" applyFill="1" applyBorder="1" applyAlignment="1">
      <alignment vertical="top" wrapText="1"/>
    </xf>
    <xf numFmtId="0" fontId="24" fillId="7" borderId="70" xfId="0" applyFont="1" applyFill="1" applyBorder="1" applyAlignment="1">
      <alignment vertical="center" wrapText="1"/>
    </xf>
    <xf numFmtId="0" fontId="24" fillId="7" borderId="73" xfId="0" applyFont="1" applyFill="1" applyBorder="1" applyAlignment="1">
      <alignment horizontal="center" vertical="center" wrapText="1"/>
    </xf>
    <xf numFmtId="0" fontId="27" fillId="0" borderId="0" xfId="0" applyFont="1"/>
    <xf numFmtId="0" fontId="27" fillId="7" borderId="0" xfId="0" applyFont="1" applyFill="1" applyAlignment="1">
      <alignment horizontal="center"/>
    </xf>
    <xf numFmtId="0" fontId="27" fillId="7" borderId="0" xfId="0" applyFont="1" applyFill="1"/>
    <xf numFmtId="0" fontId="27" fillId="7" borderId="0" xfId="0" applyFont="1" applyFill="1" applyAlignment="1">
      <alignment vertical="center"/>
    </xf>
    <xf numFmtId="0" fontId="27" fillId="7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14" fontId="3" fillId="8" borderId="4" xfId="0" applyNumberFormat="1" applyFont="1" applyFill="1" applyBorder="1" applyAlignment="1">
      <alignment horizontal="center" vertical="center" wrapText="1"/>
    </xf>
    <xf numFmtId="14" fontId="3" fillId="8" borderId="5" xfId="0" applyNumberFormat="1" applyFont="1" applyFill="1" applyBorder="1" applyAlignment="1">
      <alignment horizontal="center" vertical="center" wrapText="1"/>
    </xf>
    <xf numFmtId="14" fontId="3" fillId="8" borderId="6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7" fontId="5" fillId="0" borderId="11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 indent="6"/>
    </xf>
    <xf numFmtId="0" fontId="5" fillId="0" borderId="10" xfId="0" applyFont="1" applyBorder="1" applyAlignment="1">
      <alignment vertical="center" wrapText="1"/>
    </xf>
    <xf numFmtId="170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7" fontId="5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6"/>
    </xf>
    <xf numFmtId="0" fontId="3" fillId="0" borderId="3" xfId="0" applyFont="1" applyBorder="1" applyAlignment="1">
      <alignment horizontal="left" vertical="center" wrapText="1" indent="6"/>
    </xf>
    <xf numFmtId="167" fontId="5" fillId="0" borderId="1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167" fontId="5" fillId="0" borderId="1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7" fontId="8" fillId="0" borderId="1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67" fontId="8" fillId="0" borderId="16" xfId="0" applyNumberFormat="1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center" vertical="center" wrapText="1"/>
    </xf>
    <xf numFmtId="167" fontId="8" fillId="0" borderId="19" xfId="0" applyNumberFormat="1" applyFont="1" applyBorder="1" applyAlignment="1">
      <alignment horizontal="center" vertical="center" wrapText="1"/>
    </xf>
    <xf numFmtId="167" fontId="8" fillId="0" borderId="18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70" fontId="8" fillId="0" borderId="0" xfId="0" applyNumberFormat="1" applyFont="1" applyAlignment="1">
      <alignment horizontal="center" vertical="center" wrapText="1"/>
    </xf>
    <xf numFmtId="170" fontId="8" fillId="0" borderId="19" xfId="0" applyNumberFormat="1" applyFont="1" applyBorder="1" applyAlignment="1">
      <alignment horizontal="center" vertical="center" wrapText="1"/>
    </xf>
    <xf numFmtId="170" fontId="8" fillId="0" borderId="21" xfId="0" applyNumberFormat="1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7" fontId="5" fillId="7" borderId="0" xfId="0" applyNumberFormat="1" applyFont="1" applyFill="1" applyAlignment="1">
      <alignment horizontal="center" vertical="center" wrapText="1"/>
    </xf>
    <xf numFmtId="167" fontId="8" fillId="7" borderId="11" xfId="0" applyNumberFormat="1" applyFont="1" applyFill="1" applyBorder="1" applyAlignment="1">
      <alignment horizontal="center" vertical="center" wrapText="1"/>
    </xf>
    <xf numFmtId="167" fontId="5" fillId="7" borderId="11" xfId="0" applyNumberFormat="1" applyFont="1" applyFill="1" applyBorder="1" applyAlignment="1">
      <alignment horizontal="center" vertical="center" wrapText="1"/>
    </xf>
    <xf numFmtId="167" fontId="8" fillId="7" borderId="0" xfId="0" applyNumberFormat="1" applyFont="1" applyFill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170" fontId="8" fillId="7" borderId="28" xfId="0" applyNumberFormat="1" applyFont="1" applyFill="1" applyBorder="1" applyAlignment="1">
      <alignment horizontal="center" vertical="center" wrapText="1"/>
    </xf>
    <xf numFmtId="170" fontId="8" fillId="7" borderId="24" xfId="0" applyNumberFormat="1" applyFont="1" applyFill="1" applyBorder="1" applyAlignment="1">
      <alignment horizontal="center" vertical="center" wrapText="1"/>
    </xf>
    <xf numFmtId="170" fontId="8" fillId="7" borderId="29" xfId="0" applyNumberFormat="1" applyFont="1" applyFill="1" applyBorder="1" applyAlignment="1">
      <alignment horizontal="center" vertical="center" wrapText="1"/>
    </xf>
    <xf numFmtId="170" fontId="8" fillId="7" borderId="11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170" fontId="8" fillId="7" borderId="0" xfId="0" applyNumberFormat="1" applyFont="1" applyFill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center" wrapText="1" indent="6"/>
    </xf>
    <xf numFmtId="0" fontId="5" fillId="7" borderId="10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167" fontId="8" fillId="7" borderId="15" xfId="0" applyNumberFormat="1" applyFont="1" applyFill="1" applyBorder="1" applyAlignment="1">
      <alignment horizontal="center" vertical="center" wrapText="1"/>
    </xf>
    <xf numFmtId="172" fontId="8" fillId="7" borderId="9" xfId="0" applyNumberFormat="1" applyFont="1" applyFill="1" applyBorder="1" applyAlignment="1">
      <alignment horizontal="center" vertical="center" wrapText="1"/>
    </xf>
    <xf numFmtId="172" fontId="8" fillId="7" borderId="7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 indent="6"/>
    </xf>
    <xf numFmtId="0" fontId="3" fillId="7" borderId="3" xfId="0" applyFont="1" applyFill="1" applyBorder="1" applyAlignment="1">
      <alignment horizontal="left" vertical="center" wrapText="1" indent="6"/>
    </xf>
    <xf numFmtId="167" fontId="8" fillId="7" borderId="16" xfId="0" applyNumberFormat="1" applyFont="1" applyFill="1" applyBorder="1" applyAlignment="1">
      <alignment horizontal="center" vertical="center" wrapText="1"/>
    </xf>
    <xf numFmtId="167" fontId="8" fillId="7" borderId="17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horizontal="center" vertical="center" wrapText="1"/>
    </xf>
    <xf numFmtId="167" fontId="8" fillId="7" borderId="1" xfId="0" applyNumberFormat="1" applyFont="1" applyFill="1" applyBorder="1" applyAlignment="1">
      <alignment horizontal="center" vertical="center" wrapText="1"/>
    </xf>
    <xf numFmtId="167" fontId="8" fillId="7" borderId="3" xfId="0" applyNumberFormat="1" applyFont="1" applyFill="1" applyBorder="1" applyAlignment="1">
      <alignment horizontal="center" vertical="center" wrapText="1"/>
    </xf>
    <xf numFmtId="167" fontId="8" fillId="7" borderId="18" xfId="0" applyNumberFormat="1" applyFont="1" applyFill="1" applyBorder="1" applyAlignment="1">
      <alignment horizontal="center" vertical="center" wrapText="1"/>
    </xf>
    <xf numFmtId="167" fontId="5" fillId="7" borderId="15" xfId="0" applyNumberFormat="1" applyFont="1" applyFill="1" applyBorder="1" applyAlignment="1">
      <alignment horizontal="center" vertical="center" wrapText="1"/>
    </xf>
    <xf numFmtId="167" fontId="5" fillId="7" borderId="19" xfId="0" applyNumberFormat="1" applyFont="1" applyFill="1" applyBorder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167" fontId="5" fillId="0" borderId="19" xfId="0" applyNumberFormat="1" applyFont="1" applyBorder="1" applyAlignment="1">
      <alignment horizontal="center" vertical="center" wrapText="1"/>
    </xf>
    <xf numFmtId="0" fontId="3" fillId="7" borderId="7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14" fontId="3" fillId="7" borderId="44" xfId="0" applyNumberFormat="1" applyFont="1" applyFill="1" applyBorder="1" applyAlignment="1">
      <alignment horizontal="center" vertical="center" wrapText="1"/>
    </xf>
    <xf numFmtId="14" fontId="3" fillId="7" borderId="34" xfId="0" applyNumberFormat="1" applyFont="1" applyFill="1" applyBorder="1" applyAlignment="1">
      <alignment horizontal="center" vertical="center" wrapText="1"/>
    </xf>
    <xf numFmtId="14" fontId="3" fillId="7" borderId="45" xfId="0" applyNumberFormat="1" applyFont="1" applyFill="1" applyBorder="1" applyAlignment="1">
      <alignment horizontal="center" vertical="center" wrapText="1"/>
    </xf>
    <xf numFmtId="14" fontId="3" fillId="7" borderId="69" xfId="0" applyNumberFormat="1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 wrapText="1"/>
    </xf>
    <xf numFmtId="14" fontId="3" fillId="7" borderId="76" xfId="0" applyNumberFormat="1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left" vertical="center" wrapText="1"/>
    </xf>
    <xf numFmtId="0" fontId="5" fillId="7" borderId="62" xfId="0" applyFont="1" applyFill="1" applyBorder="1" applyAlignment="1">
      <alignment horizontal="left" vertical="center" wrapText="1"/>
    </xf>
    <xf numFmtId="0" fontId="5" fillId="7" borderId="57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vertical="center" wrapText="1"/>
    </xf>
    <xf numFmtId="0" fontId="3" fillId="7" borderId="56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vertical="center" wrapText="1"/>
    </xf>
    <xf numFmtId="174" fontId="8" fillId="7" borderId="28" xfId="0" applyNumberFormat="1" applyFont="1" applyFill="1" applyBorder="1" applyAlignment="1">
      <alignment horizontal="center" vertical="top" wrapText="1"/>
    </xf>
    <xf numFmtId="174" fontId="8" fillId="7" borderId="24" xfId="0" applyNumberFormat="1" applyFont="1" applyFill="1" applyBorder="1" applyAlignment="1">
      <alignment horizontal="center" vertical="top" wrapText="1"/>
    </xf>
    <xf numFmtId="174" fontId="8" fillId="7" borderId="29" xfId="0" applyNumberFormat="1" applyFont="1" applyFill="1" applyBorder="1" applyAlignment="1">
      <alignment horizontal="center" vertical="top" wrapText="1"/>
    </xf>
    <xf numFmtId="174" fontId="8" fillId="7" borderId="54" xfId="0" applyNumberFormat="1" applyFont="1" applyFill="1" applyBorder="1" applyAlignment="1">
      <alignment horizontal="center" vertical="top" wrapText="1"/>
    </xf>
    <xf numFmtId="174" fontId="8" fillId="7" borderId="56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61" xfId="0" applyFont="1" applyFill="1" applyBorder="1" applyAlignment="1">
      <alignment horizontal="center" vertical="center" wrapText="1"/>
    </xf>
    <xf numFmtId="0" fontId="5" fillId="7" borderId="64" xfId="0" applyFont="1" applyFill="1" applyBorder="1" applyAlignment="1">
      <alignment vertical="top" wrapText="1"/>
    </xf>
    <xf numFmtId="0" fontId="5" fillId="7" borderId="50" xfId="0" applyFont="1" applyFill="1" applyBorder="1" applyAlignment="1">
      <alignment vertical="top" wrapText="1"/>
    </xf>
    <xf numFmtId="0" fontId="5" fillId="7" borderId="9" xfId="0" applyFont="1" applyFill="1" applyBorder="1" applyAlignment="1">
      <alignment horizontal="center" vertical="top" wrapText="1"/>
    </xf>
    <xf numFmtId="0" fontId="5" fillId="7" borderId="70" xfId="0" applyFont="1" applyFill="1" applyBorder="1" applyAlignment="1">
      <alignment horizontal="center" vertical="top" wrapText="1"/>
    </xf>
    <xf numFmtId="167" fontId="8" fillId="7" borderId="1" xfId="0" applyNumberFormat="1" applyFont="1" applyFill="1" applyBorder="1" applyAlignment="1">
      <alignment horizontal="center" vertical="top" wrapText="1"/>
    </xf>
    <xf numFmtId="167" fontId="8" fillId="7" borderId="3" xfId="0" applyNumberFormat="1" applyFont="1" applyFill="1" applyBorder="1" applyAlignment="1">
      <alignment horizontal="center" vertical="top" wrapText="1"/>
    </xf>
    <xf numFmtId="167" fontId="8" fillId="7" borderId="71" xfId="0" applyNumberFormat="1" applyFont="1" applyFill="1" applyBorder="1" applyAlignment="1">
      <alignment horizontal="center" vertical="top" wrapText="1"/>
    </xf>
    <xf numFmtId="167" fontId="8" fillId="7" borderId="72" xfId="0" applyNumberFormat="1" applyFont="1" applyFill="1" applyBorder="1" applyAlignment="1">
      <alignment horizontal="center" vertical="top" wrapText="1"/>
    </xf>
    <xf numFmtId="172" fontId="8" fillId="7" borderId="9" xfId="0" applyNumberFormat="1" applyFont="1" applyFill="1" applyBorder="1" applyAlignment="1">
      <alignment horizontal="center" vertical="top" wrapText="1"/>
    </xf>
    <xf numFmtId="172" fontId="8" fillId="7" borderId="70" xfId="0" applyNumberFormat="1" applyFont="1" applyFill="1" applyBorder="1" applyAlignment="1">
      <alignment horizontal="center" vertical="top" wrapText="1"/>
    </xf>
    <xf numFmtId="172" fontId="8" fillId="7" borderId="63" xfId="0" applyNumberFormat="1" applyFont="1" applyFill="1" applyBorder="1" applyAlignment="1">
      <alignment horizontal="center" vertical="top" wrapText="1"/>
    </xf>
    <xf numFmtId="172" fontId="8" fillId="7" borderId="73" xfId="0" applyNumberFormat="1" applyFont="1" applyFill="1" applyBorder="1" applyAlignment="1">
      <alignment horizontal="center" vertical="top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74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left" vertical="center" wrapText="1" indent="6"/>
    </xf>
    <xf numFmtId="0" fontId="3" fillId="7" borderId="48" xfId="0" applyFont="1" applyFill="1" applyBorder="1" applyAlignment="1">
      <alignment horizontal="left" vertical="center" wrapText="1" indent="6"/>
    </xf>
    <xf numFmtId="166" fontId="8" fillId="7" borderId="16" xfId="0" applyNumberFormat="1" applyFont="1" applyFill="1" applyBorder="1" applyAlignment="1">
      <alignment horizontal="center" vertical="center" wrapText="1"/>
    </xf>
    <xf numFmtId="166" fontId="8" fillId="7" borderId="17" xfId="0" applyNumberFormat="1" applyFont="1" applyFill="1" applyBorder="1" applyAlignment="1">
      <alignment horizontal="center" vertical="center" wrapText="1"/>
    </xf>
    <xf numFmtId="0" fontId="5" fillId="7" borderId="55" xfId="0" applyFont="1" applyFill="1" applyBorder="1" applyAlignment="1">
      <alignment vertical="center" wrapText="1"/>
    </xf>
    <xf numFmtId="0" fontId="5" fillId="7" borderId="54" xfId="0" applyFont="1" applyFill="1" applyBorder="1" applyAlignment="1">
      <alignment horizontal="center" vertical="center" wrapText="1"/>
    </xf>
    <xf numFmtId="167" fontId="8" fillId="7" borderId="71" xfId="0" applyNumberFormat="1" applyFont="1" applyFill="1" applyBorder="1" applyAlignment="1">
      <alignment horizontal="center" vertical="center" wrapText="1"/>
    </xf>
    <xf numFmtId="167" fontId="8" fillId="7" borderId="33" xfId="0" applyNumberFormat="1" applyFont="1" applyFill="1" applyBorder="1" applyAlignment="1">
      <alignment horizontal="center" vertical="center" wrapText="1"/>
    </xf>
    <xf numFmtId="0" fontId="3" fillId="7" borderId="76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5" fillId="7" borderId="75" xfId="0" applyFont="1" applyFill="1" applyBorder="1" applyAlignment="1">
      <alignment horizontal="center" vertical="center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4" fontId="21" fillId="7" borderId="44" xfId="0" applyNumberFormat="1" applyFont="1" applyFill="1" applyBorder="1" applyAlignment="1">
      <alignment horizontal="center" vertical="center" wrapText="1"/>
    </xf>
    <xf numFmtId="14" fontId="21" fillId="7" borderId="34" xfId="0" applyNumberFormat="1" applyFont="1" applyFill="1" applyBorder="1" applyAlignment="1">
      <alignment horizontal="center" vertical="center" wrapText="1"/>
    </xf>
    <xf numFmtId="14" fontId="21" fillId="7" borderId="45" xfId="0" applyNumberFormat="1" applyFont="1" applyFill="1" applyBorder="1" applyAlignment="1">
      <alignment horizontal="center" vertical="center" wrapText="1"/>
    </xf>
    <xf numFmtId="14" fontId="21" fillId="7" borderId="69" xfId="0" applyNumberFormat="1" applyFont="1" applyFill="1" applyBorder="1" applyAlignment="1">
      <alignment horizontal="center" vertical="center" wrapText="1"/>
    </xf>
    <xf numFmtId="14" fontId="21" fillId="7" borderId="5" xfId="0" applyNumberFormat="1" applyFont="1" applyFill="1" applyBorder="1" applyAlignment="1">
      <alignment horizontal="center" vertical="center" wrapText="1"/>
    </xf>
    <xf numFmtId="14" fontId="21" fillId="7" borderId="76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14" fontId="21" fillId="0" borderId="5" xfId="0" applyNumberFormat="1" applyFont="1" applyBorder="1" applyAlignment="1">
      <alignment horizontal="center" vertical="center" wrapText="1"/>
    </xf>
    <xf numFmtId="14" fontId="21" fillId="0" borderId="6" xfId="0" applyNumberFormat="1" applyFont="1" applyBorder="1" applyAlignment="1">
      <alignment horizontal="center" vertical="center" wrapText="1"/>
    </xf>
    <xf numFmtId="0" fontId="20" fillId="7" borderId="42" xfId="0" applyFont="1" applyFill="1" applyBorder="1" applyAlignment="1">
      <alignment horizontal="left" vertical="center" wrapText="1"/>
    </xf>
    <xf numFmtId="0" fontId="20" fillId="7" borderId="62" xfId="0" applyFont="1" applyFill="1" applyBorder="1" applyAlignment="1">
      <alignment horizontal="left" vertical="center" wrapText="1"/>
    </xf>
    <xf numFmtId="0" fontId="20" fillId="7" borderId="57" xfId="0" applyFont="1" applyFill="1" applyBorder="1" applyAlignment="1">
      <alignment horizontal="left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1" fillId="7" borderId="76" xfId="0" applyFont="1" applyFill="1" applyBorder="1" applyAlignment="1">
      <alignment horizontal="center" vertical="center" wrapText="1"/>
    </xf>
    <xf numFmtId="0" fontId="21" fillId="7" borderId="31" xfId="0" applyFont="1" applyFill="1" applyBorder="1" applyAlignment="1">
      <alignment horizontal="center" vertical="center" wrapText="1"/>
    </xf>
    <xf numFmtId="0" fontId="21" fillId="7" borderId="34" xfId="0" applyFont="1" applyFill="1" applyBorder="1" applyAlignment="1">
      <alignment horizontal="center" vertical="center" wrapText="1"/>
    </xf>
    <xf numFmtId="0" fontId="21" fillId="7" borderId="45" xfId="0" applyFont="1" applyFill="1" applyBorder="1" applyAlignment="1">
      <alignment horizontal="center" vertical="center" wrapText="1"/>
    </xf>
    <xf numFmtId="0" fontId="20" fillId="7" borderId="42" xfId="0" applyFont="1" applyFill="1" applyBorder="1" applyAlignment="1">
      <alignment vertical="center" wrapText="1"/>
    </xf>
    <xf numFmtId="0" fontId="20" fillId="7" borderId="7" xfId="0" applyFont="1" applyFill="1" applyBorder="1" applyAlignment="1">
      <alignment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7" borderId="47" xfId="0" applyFont="1" applyFill="1" applyBorder="1" applyAlignment="1">
      <alignment horizontal="center" vertical="center" wrapText="1"/>
    </xf>
    <xf numFmtId="0" fontId="21" fillId="7" borderId="48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0" fontId="21" fillId="7" borderId="43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4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4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7" borderId="44" xfId="0" applyFont="1" applyFill="1" applyBorder="1" applyAlignment="1">
      <alignment horizontal="center" vertical="center" wrapText="1"/>
    </xf>
    <xf numFmtId="0" fontId="20" fillId="7" borderId="47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41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4" fontId="20" fillId="7" borderId="28" xfId="0" applyNumberFormat="1" applyFont="1" applyFill="1" applyBorder="1" applyAlignment="1">
      <alignment horizontal="center" vertical="top" wrapText="1"/>
    </xf>
    <xf numFmtId="174" fontId="20" fillId="7" borderId="24" xfId="0" applyNumberFormat="1" applyFont="1" applyFill="1" applyBorder="1" applyAlignment="1">
      <alignment horizontal="center" vertical="top" wrapText="1"/>
    </xf>
    <xf numFmtId="174" fontId="20" fillId="7" borderId="29" xfId="0" applyNumberFormat="1" applyFont="1" applyFill="1" applyBorder="1" applyAlignment="1">
      <alignment horizontal="center" vertical="top" wrapText="1"/>
    </xf>
    <xf numFmtId="174" fontId="20" fillId="7" borderId="54" xfId="0" applyNumberFormat="1" applyFont="1" applyFill="1" applyBorder="1" applyAlignment="1">
      <alignment horizontal="center" vertical="top" wrapText="1"/>
    </xf>
    <xf numFmtId="174" fontId="20" fillId="7" borderId="56" xfId="0" applyNumberFormat="1" applyFont="1" applyFill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7" borderId="37" xfId="0" applyFont="1" applyFill="1" applyBorder="1" applyAlignment="1">
      <alignment horizontal="center" vertical="center" wrapText="1"/>
    </xf>
    <xf numFmtId="0" fontId="21" fillId="7" borderId="38" xfId="0" applyFont="1" applyFill="1" applyBorder="1" applyAlignment="1">
      <alignment horizontal="center" vertical="center" wrapText="1"/>
    </xf>
    <xf numFmtId="0" fontId="21" fillId="7" borderId="52" xfId="0" applyFont="1" applyFill="1" applyBorder="1" applyAlignment="1">
      <alignment horizontal="center" vertical="center" wrapText="1"/>
    </xf>
    <xf numFmtId="0" fontId="21" fillId="7" borderId="39" xfId="0" applyFont="1" applyFill="1" applyBorder="1" applyAlignment="1">
      <alignment horizontal="center" vertical="center" wrapText="1"/>
    </xf>
    <xf numFmtId="167" fontId="20" fillId="0" borderId="0" xfId="0" applyNumberFormat="1" applyFont="1" applyAlignment="1">
      <alignment horizontal="center" vertical="center" wrapText="1"/>
    </xf>
    <xf numFmtId="167" fontId="20" fillId="0" borderId="11" xfId="0" applyNumberFormat="1" applyFont="1" applyBorder="1" applyAlignment="1">
      <alignment horizontal="center" vertical="center" wrapText="1"/>
    </xf>
    <xf numFmtId="166" fontId="20" fillId="7" borderId="0" xfId="0" applyNumberFormat="1" applyFont="1" applyFill="1" applyAlignment="1">
      <alignment horizontal="center" vertical="center" wrapText="1"/>
    </xf>
    <xf numFmtId="167" fontId="20" fillId="7" borderId="11" xfId="0" applyNumberFormat="1" applyFont="1" applyFill="1" applyBorder="1" applyAlignment="1">
      <alignment horizontal="center" vertical="center" wrapText="1"/>
    </xf>
    <xf numFmtId="167" fontId="20" fillId="7" borderId="0" xfId="0" applyNumberFormat="1" applyFont="1" applyFill="1" applyAlignment="1">
      <alignment horizontal="center" vertical="center" wrapText="1"/>
    </xf>
    <xf numFmtId="170" fontId="20" fillId="7" borderId="28" xfId="0" applyNumberFormat="1" applyFont="1" applyFill="1" applyBorder="1" applyAlignment="1">
      <alignment horizontal="center" vertical="center" wrapText="1"/>
    </xf>
    <xf numFmtId="170" fontId="20" fillId="7" borderId="24" xfId="0" applyNumberFormat="1" applyFont="1" applyFill="1" applyBorder="1" applyAlignment="1">
      <alignment horizontal="center" vertical="center" wrapText="1"/>
    </xf>
    <xf numFmtId="170" fontId="20" fillId="7" borderId="29" xfId="0" applyNumberFormat="1" applyFont="1" applyFill="1" applyBorder="1" applyAlignment="1">
      <alignment horizontal="center" vertical="center" wrapText="1"/>
    </xf>
    <xf numFmtId="0" fontId="21" fillId="7" borderId="57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7" borderId="58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0" fontId="20" fillId="7" borderId="11" xfId="0" applyNumberFormat="1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 indent="6"/>
    </xf>
    <xf numFmtId="0" fontId="21" fillId="7" borderId="10" xfId="0" applyFont="1" applyFill="1" applyBorder="1" applyAlignment="1">
      <alignment horizontal="center" vertical="center" wrapText="1"/>
    </xf>
    <xf numFmtId="0" fontId="21" fillId="7" borderId="60" xfId="0" applyFont="1" applyFill="1" applyBorder="1" applyAlignment="1">
      <alignment horizontal="center" vertical="center" wrapText="1"/>
    </xf>
    <xf numFmtId="0" fontId="21" fillId="7" borderId="6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vertical="center" wrapText="1"/>
    </xf>
    <xf numFmtId="170" fontId="20" fillId="0" borderId="0" xfId="0" applyNumberFormat="1" applyFont="1" applyAlignment="1">
      <alignment horizontal="center" vertical="center" wrapText="1"/>
    </xf>
    <xf numFmtId="170" fontId="20" fillId="7" borderId="0" xfId="0" applyNumberFormat="1" applyFont="1" applyFill="1" applyAlignment="1">
      <alignment horizontal="center" vertical="center" wrapText="1"/>
    </xf>
    <xf numFmtId="167" fontId="20" fillId="0" borderId="17" xfId="0" applyNumberFormat="1" applyFont="1" applyBorder="1" applyAlignment="1">
      <alignment horizontal="center" vertical="center" wrapText="1"/>
    </xf>
    <xf numFmtId="167" fontId="20" fillId="7" borderId="17" xfId="0" applyNumberFormat="1" applyFont="1" applyFill="1" applyBorder="1" applyAlignment="1">
      <alignment horizontal="center" vertical="center" wrapText="1"/>
    </xf>
    <xf numFmtId="0" fontId="20" fillId="7" borderId="64" xfId="0" applyFont="1" applyFill="1" applyBorder="1" applyAlignment="1">
      <alignment vertical="top" wrapText="1"/>
    </xf>
    <xf numFmtId="0" fontId="20" fillId="7" borderId="50" xfId="0" applyFont="1" applyFill="1" applyBorder="1" applyAlignment="1">
      <alignment vertical="top" wrapText="1"/>
    </xf>
    <xf numFmtId="0" fontId="20" fillId="7" borderId="9" xfId="0" applyFont="1" applyFill="1" applyBorder="1" applyAlignment="1">
      <alignment horizontal="center" vertical="top" wrapText="1"/>
    </xf>
    <xf numFmtId="0" fontId="20" fillId="7" borderId="70" xfId="0" applyFont="1" applyFill="1" applyBorder="1" applyAlignment="1">
      <alignment horizontal="center" vertical="top" wrapText="1"/>
    </xf>
    <xf numFmtId="167" fontId="20" fillId="7" borderId="1" xfId="0" applyNumberFormat="1" applyFont="1" applyFill="1" applyBorder="1" applyAlignment="1">
      <alignment horizontal="center" vertical="top" wrapText="1"/>
    </xf>
    <xf numFmtId="167" fontId="20" fillId="7" borderId="3" xfId="0" applyNumberFormat="1" applyFont="1" applyFill="1" applyBorder="1" applyAlignment="1">
      <alignment horizontal="center" vertical="top" wrapText="1"/>
    </xf>
    <xf numFmtId="167" fontId="20" fillId="7" borderId="71" xfId="0" applyNumberFormat="1" applyFont="1" applyFill="1" applyBorder="1" applyAlignment="1">
      <alignment horizontal="center" vertical="top" wrapText="1"/>
    </xf>
    <xf numFmtId="167" fontId="20" fillId="7" borderId="72" xfId="0" applyNumberFormat="1" applyFont="1" applyFill="1" applyBorder="1" applyAlignment="1">
      <alignment horizontal="center" vertical="top" wrapText="1"/>
    </xf>
    <xf numFmtId="172" fontId="20" fillId="7" borderId="9" xfId="0" applyNumberFormat="1" applyFont="1" applyFill="1" applyBorder="1" applyAlignment="1">
      <alignment horizontal="center" vertical="top" wrapText="1"/>
    </xf>
    <xf numFmtId="172" fontId="20" fillId="7" borderId="70" xfId="0" applyNumberFormat="1" applyFont="1" applyFill="1" applyBorder="1" applyAlignment="1">
      <alignment horizontal="center" vertical="top" wrapText="1"/>
    </xf>
    <xf numFmtId="172" fontId="20" fillId="7" borderId="63" xfId="0" applyNumberFormat="1" applyFont="1" applyFill="1" applyBorder="1" applyAlignment="1">
      <alignment horizontal="center" vertical="top" wrapText="1"/>
    </xf>
    <xf numFmtId="172" fontId="20" fillId="7" borderId="73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167" fontId="20" fillId="0" borderId="3" xfId="0" applyNumberFormat="1" applyFont="1" applyBorder="1" applyAlignment="1">
      <alignment horizontal="center" vertical="center" wrapText="1"/>
    </xf>
    <xf numFmtId="167" fontId="20" fillId="0" borderId="16" xfId="0" applyNumberFormat="1" applyFont="1" applyBorder="1" applyAlignment="1">
      <alignment horizontal="center" vertical="center" wrapText="1"/>
    </xf>
    <xf numFmtId="167" fontId="20" fillId="0" borderId="18" xfId="0" applyNumberFormat="1" applyFont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 wrapText="1"/>
    </xf>
    <xf numFmtId="2" fontId="20" fillId="0" borderId="7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 indent="6"/>
    </xf>
    <xf numFmtId="0" fontId="21" fillId="0" borderId="3" xfId="0" applyFont="1" applyBorder="1" applyAlignment="1">
      <alignment horizontal="left" vertical="center" wrapText="1" indent="6"/>
    </xf>
    <xf numFmtId="0" fontId="21" fillId="7" borderId="36" xfId="0" applyFont="1" applyFill="1" applyBorder="1" applyAlignment="1">
      <alignment horizontal="center" vertical="center" wrapText="1"/>
    </xf>
    <xf numFmtId="0" fontId="21" fillId="7" borderId="74" xfId="0" applyFont="1" applyFill="1" applyBorder="1" applyAlignment="1">
      <alignment horizontal="center" vertical="center" wrapText="1"/>
    </xf>
    <xf numFmtId="0" fontId="21" fillId="7" borderId="47" xfId="0" applyFont="1" applyFill="1" applyBorder="1" applyAlignment="1">
      <alignment horizontal="left" vertical="center" wrapText="1" indent="6"/>
    </xf>
    <xf numFmtId="0" fontId="21" fillId="7" borderId="48" xfId="0" applyFont="1" applyFill="1" applyBorder="1" applyAlignment="1">
      <alignment horizontal="left" vertical="center" wrapText="1" indent="6"/>
    </xf>
    <xf numFmtId="0" fontId="20" fillId="0" borderId="0" xfId="0" applyFont="1" applyAlignment="1">
      <alignment vertical="center" wrapText="1"/>
    </xf>
    <xf numFmtId="167" fontId="20" fillId="7" borderId="15" xfId="0" applyNumberFormat="1" applyFont="1" applyFill="1" applyBorder="1" applyAlignment="1">
      <alignment horizontal="center" vertical="center" wrapText="1"/>
    </xf>
    <xf numFmtId="0" fontId="20" fillId="7" borderId="0" xfId="0" applyFont="1" applyFill="1" applyAlignment="1">
      <alignment vertical="center" wrapText="1"/>
    </xf>
    <xf numFmtId="166" fontId="20" fillId="7" borderId="16" xfId="0" applyNumberFormat="1" applyFont="1" applyFill="1" applyBorder="1" applyAlignment="1">
      <alignment horizontal="center" vertical="center" wrapText="1"/>
    </xf>
    <xf numFmtId="166" fontId="20" fillId="7" borderId="17" xfId="0" applyNumberFormat="1" applyFont="1" applyFill="1" applyBorder="1" applyAlignment="1">
      <alignment horizontal="center" vertical="center" wrapText="1"/>
    </xf>
    <xf numFmtId="0" fontId="20" fillId="7" borderId="55" xfId="0" applyFont="1" applyFill="1" applyBorder="1" applyAlignment="1">
      <alignment vertical="center" wrapText="1"/>
    </xf>
    <xf numFmtId="0" fontId="20" fillId="7" borderId="54" xfId="0" applyFont="1" applyFill="1" applyBorder="1" applyAlignment="1">
      <alignment horizontal="center" vertical="center" wrapText="1"/>
    </xf>
    <xf numFmtId="167" fontId="20" fillId="7" borderId="19" xfId="0" applyNumberFormat="1" applyFont="1" applyFill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167" fontId="20" fillId="0" borderId="19" xfId="0" applyNumberFormat="1" applyFont="1" applyBorder="1" applyAlignment="1">
      <alignment horizontal="center" vertical="center" wrapText="1"/>
    </xf>
    <xf numFmtId="167" fontId="20" fillId="7" borderId="71" xfId="0" applyNumberFormat="1" applyFont="1" applyFill="1" applyBorder="1" applyAlignment="1">
      <alignment horizontal="center" vertical="center" wrapText="1"/>
    </xf>
    <xf numFmtId="167" fontId="20" fillId="7" borderId="33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4" fillId="7" borderId="42" xfId="0" applyFont="1" applyFill="1" applyBorder="1" applyAlignment="1">
      <alignment vertical="center" wrapText="1"/>
    </xf>
    <xf numFmtId="0" fontId="24" fillId="7" borderId="7" xfId="0" applyFont="1" applyFill="1" applyBorder="1" applyAlignment="1">
      <alignment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5" fillId="7" borderId="56" xfId="0" applyFont="1" applyFill="1" applyBorder="1" applyAlignment="1">
      <alignment horizontal="center" vertical="center" wrapText="1"/>
    </xf>
    <xf numFmtId="0" fontId="28" fillId="7" borderId="75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14" fontId="25" fillId="7" borderId="44" xfId="0" applyNumberFormat="1" applyFont="1" applyFill="1" applyBorder="1" applyAlignment="1">
      <alignment horizontal="center" vertical="center" wrapText="1"/>
    </xf>
    <xf numFmtId="14" fontId="25" fillId="7" borderId="34" xfId="0" applyNumberFormat="1" applyFont="1" applyFill="1" applyBorder="1" applyAlignment="1">
      <alignment horizontal="center" vertical="center" wrapText="1"/>
    </xf>
    <xf numFmtId="14" fontId="25" fillId="7" borderId="45" xfId="0" applyNumberFormat="1" applyFont="1" applyFill="1" applyBorder="1" applyAlignment="1">
      <alignment horizontal="center" vertical="center" wrapText="1"/>
    </xf>
    <xf numFmtId="14" fontId="25" fillId="7" borderId="69" xfId="0" applyNumberFormat="1" applyFont="1" applyFill="1" applyBorder="1" applyAlignment="1">
      <alignment horizontal="center" vertical="center" wrapText="1"/>
    </xf>
    <xf numFmtId="14" fontId="25" fillId="7" borderId="5" xfId="0" applyNumberFormat="1" applyFont="1" applyFill="1" applyBorder="1" applyAlignment="1">
      <alignment horizontal="center" vertical="center" wrapText="1"/>
    </xf>
    <xf numFmtId="14" fontId="25" fillId="7" borderId="76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4" fillId="7" borderId="42" xfId="0" applyFont="1" applyFill="1" applyBorder="1" applyAlignment="1">
      <alignment horizontal="left" vertical="center" wrapText="1"/>
    </xf>
    <xf numFmtId="0" fontId="24" fillId="7" borderId="62" xfId="0" applyFont="1" applyFill="1" applyBorder="1" applyAlignment="1">
      <alignment horizontal="left" vertical="center" wrapText="1"/>
    </xf>
    <xf numFmtId="0" fontId="24" fillId="7" borderId="57" xfId="0" applyFont="1" applyFill="1" applyBorder="1" applyAlignment="1">
      <alignment horizontal="left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24" fillId="7" borderId="31" xfId="0" applyFont="1" applyFill="1" applyBorder="1" applyAlignment="1">
      <alignment horizontal="center" vertical="center" wrapText="1"/>
    </xf>
    <xf numFmtId="0" fontId="24" fillId="7" borderId="24" xfId="0" applyFont="1" applyFill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5" fillId="7" borderId="76" xfId="0" applyFont="1" applyFill="1" applyBorder="1" applyAlignment="1">
      <alignment horizontal="center" vertical="center" wrapText="1"/>
    </xf>
    <xf numFmtId="0" fontId="25" fillId="7" borderId="31" xfId="0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horizontal="center" vertical="center" wrapText="1"/>
    </xf>
    <xf numFmtId="0" fontId="25" fillId="7" borderId="45" xfId="0" applyFont="1" applyFill="1" applyBorder="1" applyAlignment="1">
      <alignment horizontal="center" vertical="center" wrapText="1"/>
    </xf>
    <xf numFmtId="0" fontId="25" fillId="7" borderId="47" xfId="0" applyFont="1" applyFill="1" applyBorder="1" applyAlignment="1">
      <alignment horizontal="center" vertical="center" wrapText="1"/>
    </xf>
    <xf numFmtId="0" fontId="25" fillId="7" borderId="48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7" borderId="43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0" fontId="25" fillId="7" borderId="52" xfId="0" applyFont="1" applyFill="1" applyBorder="1" applyAlignment="1">
      <alignment horizontal="center" vertical="center" wrapText="1"/>
    </xf>
    <xf numFmtId="0" fontId="25" fillId="7" borderId="39" xfId="0" applyFont="1" applyFill="1" applyBorder="1" applyAlignment="1">
      <alignment horizontal="center" vertical="center" wrapText="1"/>
    </xf>
    <xf numFmtId="0" fontId="25" fillId="7" borderId="44" xfId="0" applyFont="1" applyFill="1" applyBorder="1" applyAlignment="1">
      <alignment horizontal="center" vertical="center" wrapText="1"/>
    </xf>
    <xf numFmtId="0" fontId="24" fillId="7" borderId="47" xfId="0" applyFont="1" applyFill="1" applyBorder="1" applyAlignment="1">
      <alignment vertical="center" wrapText="1"/>
    </xf>
    <xf numFmtId="174" fontId="24" fillId="7" borderId="54" xfId="0" applyNumberFormat="1" applyFont="1" applyFill="1" applyBorder="1" applyAlignment="1">
      <alignment horizontal="center" vertical="top" wrapText="1"/>
    </xf>
    <xf numFmtId="174" fontId="24" fillId="7" borderId="56" xfId="0" applyNumberFormat="1" applyFont="1" applyFill="1" applyBorder="1" applyAlignment="1">
      <alignment horizontal="center" vertical="top" wrapText="1"/>
    </xf>
    <xf numFmtId="166" fontId="24" fillId="7" borderId="0" xfId="0" applyNumberFormat="1" applyFont="1" applyFill="1" applyAlignment="1">
      <alignment horizontal="center" vertical="center" wrapText="1"/>
    </xf>
    <xf numFmtId="167" fontId="24" fillId="7" borderId="11" xfId="0" applyNumberFormat="1" applyFont="1" applyFill="1" applyBorder="1" applyAlignment="1">
      <alignment horizontal="center" vertical="center" wrapText="1"/>
    </xf>
    <xf numFmtId="167" fontId="24" fillId="7" borderId="0" xfId="0" applyNumberFormat="1" applyFont="1" applyFill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174" fontId="24" fillId="7" borderId="28" xfId="0" applyNumberFormat="1" applyFont="1" applyFill="1" applyBorder="1" applyAlignment="1">
      <alignment horizontal="center" vertical="top" wrapText="1"/>
    </xf>
    <xf numFmtId="174" fontId="24" fillId="7" borderId="24" xfId="0" applyNumberFormat="1" applyFont="1" applyFill="1" applyBorder="1" applyAlignment="1">
      <alignment horizontal="center" vertical="top" wrapText="1"/>
    </xf>
    <xf numFmtId="174" fontId="24" fillId="7" borderId="29" xfId="0" applyNumberFormat="1" applyFont="1" applyFill="1" applyBorder="1" applyAlignment="1">
      <alignment horizontal="center" vertical="top" wrapText="1"/>
    </xf>
    <xf numFmtId="0" fontId="25" fillId="7" borderId="60" xfId="0" applyFont="1" applyFill="1" applyBorder="1" applyAlignment="1">
      <alignment horizontal="center" vertical="center" wrapText="1"/>
    </xf>
    <xf numFmtId="0" fontId="25" fillId="7" borderId="61" xfId="0" applyFont="1" applyFill="1" applyBorder="1" applyAlignment="1">
      <alignment horizontal="center" vertical="center" wrapText="1"/>
    </xf>
    <xf numFmtId="0" fontId="25" fillId="7" borderId="57" xfId="0" applyFont="1" applyFill="1" applyBorder="1" applyAlignment="1">
      <alignment horizontal="center" vertical="center" wrapText="1"/>
    </xf>
    <xf numFmtId="0" fontId="25" fillId="7" borderId="30" xfId="0" applyFont="1" applyFill="1" applyBorder="1" applyAlignment="1">
      <alignment horizontal="center" vertical="center" wrapText="1"/>
    </xf>
    <xf numFmtId="0" fontId="25" fillId="7" borderId="58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vertical="center" wrapText="1"/>
    </xf>
    <xf numFmtId="0" fontId="25" fillId="7" borderId="10" xfId="0" applyFont="1" applyFill="1" applyBorder="1" applyAlignment="1">
      <alignment horizontal="center" vertical="center" wrapText="1"/>
    </xf>
    <xf numFmtId="170" fontId="24" fillId="7" borderId="0" xfId="0" applyNumberFormat="1" applyFont="1" applyFill="1" applyAlignment="1">
      <alignment horizontal="center" vertical="center" wrapText="1"/>
    </xf>
    <xf numFmtId="0" fontId="24" fillId="7" borderId="2" xfId="0" applyFont="1" applyFill="1" applyBorder="1" applyAlignment="1">
      <alignment vertical="center" wrapText="1"/>
    </xf>
    <xf numFmtId="167" fontId="24" fillId="7" borderId="17" xfId="0" applyNumberFormat="1" applyFont="1" applyFill="1" applyBorder="1" applyAlignment="1">
      <alignment horizontal="center" vertical="center" wrapText="1"/>
    </xf>
    <xf numFmtId="0" fontId="24" fillId="7" borderId="64" xfId="0" applyFont="1" applyFill="1" applyBorder="1" applyAlignment="1">
      <alignment vertical="top" wrapText="1"/>
    </xf>
    <xf numFmtId="0" fontId="24" fillId="7" borderId="50" xfId="0" applyFont="1" applyFill="1" applyBorder="1" applyAlignment="1">
      <alignment vertical="top" wrapText="1"/>
    </xf>
    <xf numFmtId="0" fontId="24" fillId="7" borderId="9" xfId="0" applyFont="1" applyFill="1" applyBorder="1" applyAlignment="1">
      <alignment horizontal="center" vertical="top" wrapText="1"/>
    </xf>
    <xf numFmtId="0" fontId="24" fillId="7" borderId="70" xfId="0" applyFont="1" applyFill="1" applyBorder="1" applyAlignment="1">
      <alignment horizontal="center" vertical="top" wrapText="1"/>
    </xf>
    <xf numFmtId="167" fontId="24" fillId="7" borderId="1" xfId="0" applyNumberFormat="1" applyFont="1" applyFill="1" applyBorder="1" applyAlignment="1">
      <alignment horizontal="center" vertical="top" wrapText="1"/>
    </xf>
    <xf numFmtId="167" fontId="24" fillId="7" borderId="3" xfId="0" applyNumberFormat="1" applyFont="1" applyFill="1" applyBorder="1" applyAlignment="1">
      <alignment horizontal="center" vertical="top" wrapText="1"/>
    </xf>
    <xf numFmtId="167" fontId="24" fillId="7" borderId="71" xfId="0" applyNumberFormat="1" applyFont="1" applyFill="1" applyBorder="1" applyAlignment="1">
      <alignment horizontal="center" vertical="top" wrapText="1"/>
    </xf>
    <xf numFmtId="167" fontId="24" fillId="7" borderId="72" xfId="0" applyNumberFormat="1" applyFont="1" applyFill="1" applyBorder="1" applyAlignment="1">
      <alignment horizontal="center" vertical="top" wrapText="1"/>
    </xf>
    <xf numFmtId="172" fontId="24" fillId="7" borderId="9" xfId="0" applyNumberFormat="1" applyFont="1" applyFill="1" applyBorder="1" applyAlignment="1">
      <alignment horizontal="center" vertical="top" wrapText="1"/>
    </xf>
    <xf numFmtId="172" fontId="24" fillId="7" borderId="70" xfId="0" applyNumberFormat="1" applyFont="1" applyFill="1" applyBorder="1" applyAlignment="1">
      <alignment horizontal="center" vertical="top" wrapText="1"/>
    </xf>
    <xf numFmtId="172" fontId="24" fillId="7" borderId="63" xfId="0" applyNumberFormat="1" applyFont="1" applyFill="1" applyBorder="1" applyAlignment="1">
      <alignment horizontal="center" vertical="top" wrapText="1"/>
    </xf>
    <xf numFmtId="172" fontId="24" fillId="7" borderId="73" xfId="0" applyNumberFormat="1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center" wrapText="1"/>
    </xf>
    <xf numFmtId="0" fontId="25" fillId="7" borderId="74" xfId="0" applyFont="1" applyFill="1" applyBorder="1" applyAlignment="1">
      <alignment horizontal="center" vertical="center" wrapText="1"/>
    </xf>
    <xf numFmtId="0" fontId="25" fillId="7" borderId="47" xfId="0" applyFont="1" applyFill="1" applyBorder="1" applyAlignment="1">
      <alignment horizontal="left" vertical="center" wrapText="1" indent="6"/>
    </xf>
    <xf numFmtId="0" fontId="25" fillId="7" borderId="48" xfId="0" applyFont="1" applyFill="1" applyBorder="1" applyAlignment="1">
      <alignment horizontal="left" vertical="center" wrapText="1" indent="6"/>
    </xf>
    <xf numFmtId="166" fontId="24" fillId="7" borderId="16" xfId="0" applyNumberFormat="1" applyFont="1" applyFill="1" applyBorder="1" applyAlignment="1">
      <alignment horizontal="center" vertical="center" wrapText="1"/>
    </xf>
    <xf numFmtId="166" fontId="24" fillId="7" borderId="17" xfId="0" applyNumberFormat="1" applyFont="1" applyFill="1" applyBorder="1" applyAlignment="1">
      <alignment horizontal="center" vertical="center" wrapText="1"/>
    </xf>
    <xf numFmtId="0" fontId="24" fillId="7" borderId="55" xfId="0" applyFont="1" applyFill="1" applyBorder="1" applyAlignment="1">
      <alignment vertical="center" wrapText="1"/>
    </xf>
    <xf numFmtId="167" fontId="24" fillId="7" borderId="15" xfId="0" applyNumberFormat="1" applyFont="1" applyFill="1" applyBorder="1" applyAlignment="1">
      <alignment horizontal="center" vertical="center" wrapText="1"/>
    </xf>
    <xf numFmtId="0" fontId="24" fillId="7" borderId="54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vertical="center" wrapText="1"/>
    </xf>
    <xf numFmtId="167" fontId="24" fillId="7" borderId="71" xfId="0" applyNumberFormat="1" applyFont="1" applyFill="1" applyBorder="1" applyAlignment="1">
      <alignment horizontal="center" vertical="center" wrapText="1"/>
    </xf>
    <xf numFmtId="167" fontId="24" fillId="7" borderId="33" xfId="0" applyNumberFormat="1" applyFont="1" applyFill="1" applyBorder="1" applyAlignment="1">
      <alignment horizontal="center" vertical="center" wrapText="1"/>
    </xf>
    <xf numFmtId="167" fontId="24" fillId="7" borderId="19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4887-FB48-4307-93EA-DD2470C0DC3E}">
  <sheetPr>
    <tabColor rgb="FFFFC000"/>
  </sheetPr>
  <dimension ref="A2:B5"/>
  <sheetViews>
    <sheetView workbookViewId="0">
      <selection activeCell="B2" sqref="B2"/>
    </sheetView>
  </sheetViews>
  <sheetFormatPr defaultRowHeight="14"/>
  <sheetData>
    <row r="2" spans="1:2">
      <c r="A2" t="s">
        <v>118</v>
      </c>
      <c r="B2" s="80">
        <v>0.15</v>
      </c>
    </row>
    <row r="3" spans="1:2">
      <c r="A3" t="s">
        <v>119</v>
      </c>
      <c r="B3" s="80">
        <v>0.155</v>
      </c>
    </row>
    <row r="4" spans="1:2">
      <c r="A4" t="s">
        <v>120</v>
      </c>
      <c r="B4" s="80">
        <v>0.16</v>
      </c>
    </row>
    <row r="5" spans="1:2">
      <c r="A5" t="s">
        <v>55</v>
      </c>
      <c r="B5" s="1">
        <f>1/10</f>
        <v>0.1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95E9-42B2-4284-9E53-D94823B82A29}">
  <sheetPr>
    <tabColor rgb="FFFFC000"/>
  </sheetPr>
  <dimension ref="A1:AT89"/>
  <sheetViews>
    <sheetView topLeftCell="I1" zoomScale="70" zoomScaleNormal="70" workbookViewId="0">
      <pane ySplit="3" topLeftCell="A25" activePane="bottomLeft" state="frozen"/>
      <selection activeCell="D30" sqref="D30"/>
      <selection pane="bottomLeft" activeCell="Y53" sqref="Y53"/>
    </sheetView>
  </sheetViews>
  <sheetFormatPr defaultColWidth="8.75" defaultRowHeight="15.5" outlineLevelCol="1"/>
  <cols>
    <col min="1" max="1" width="8.75" style="2"/>
    <col min="2" max="2" width="82.6640625" style="2" customWidth="1" outlineLevel="1"/>
    <col min="3" max="3" width="12.25" style="3" customWidth="1" outlineLevel="1"/>
    <col min="4" max="4" width="31.08203125" style="3" customWidth="1" outlineLevel="1"/>
    <col min="5" max="5" width="25.9140625" style="3" customWidth="1" outlineLevel="1"/>
    <col min="6" max="6" width="24.25" style="3" customWidth="1" outlineLevel="1"/>
    <col min="7" max="8" width="19.4140625" style="3" customWidth="1" outlineLevel="1"/>
    <col min="9" max="9" width="20.58203125" style="3" customWidth="1" outlineLevel="1"/>
    <col min="10" max="10" width="8.75" style="2"/>
    <col min="11" max="11" width="82.6640625" style="2" customWidth="1" outlineLevel="1"/>
    <col min="12" max="12" width="12.25" style="3" customWidth="1" outlineLevel="1"/>
    <col min="13" max="13" width="31.08203125" style="3" customWidth="1" outlineLevel="1"/>
    <col min="14" max="14" width="19.08203125" style="3" customWidth="1" outlineLevel="1"/>
    <col min="15" max="15" width="24.25" style="3" customWidth="1" outlineLevel="1"/>
    <col min="16" max="17" width="19.4140625" style="3" customWidth="1" outlineLevel="1"/>
    <col min="18" max="18" width="17.25" style="3" customWidth="1" outlineLevel="1"/>
    <col min="19" max="19" width="9" style="198" customWidth="1"/>
    <col min="20" max="20" width="82.6640625" style="2" customWidth="1"/>
    <col min="21" max="21" width="12.25" style="3" customWidth="1"/>
    <col min="22" max="22" width="31.08203125" style="3" customWidth="1"/>
    <col min="23" max="23" width="19.08203125" style="3" customWidth="1"/>
    <col min="24" max="24" width="24.25" style="3" customWidth="1"/>
    <col min="25" max="26" width="19.4140625" style="3" customWidth="1"/>
    <col min="27" max="27" width="17.25" style="3" customWidth="1"/>
    <col min="28" max="28" width="9" style="198" customWidth="1"/>
    <col min="29" max="29" width="82.6640625" style="2" hidden="1" customWidth="1" outlineLevel="1"/>
    <col min="30" max="30" width="12.25" style="3" hidden="1" customWidth="1" outlineLevel="1"/>
    <col min="31" max="31" width="31.08203125" style="3" hidden="1" customWidth="1" outlineLevel="1"/>
    <col min="32" max="32" width="19.08203125" style="3" hidden="1" customWidth="1" outlineLevel="1"/>
    <col min="33" max="33" width="24.25" style="3" hidden="1" customWidth="1" outlineLevel="1"/>
    <col min="34" max="35" width="19.4140625" style="3" hidden="1" customWidth="1" outlineLevel="1"/>
    <col min="36" max="36" width="17.25" style="3" hidden="1" customWidth="1" outlineLevel="1"/>
    <col min="37" max="45" width="0" style="2" hidden="1" customWidth="1" outlineLevel="1"/>
    <col min="46" max="46" width="8.75" style="2" collapsed="1"/>
    <col min="47" max="16384" width="8.75" style="2"/>
  </cols>
  <sheetData>
    <row r="1" spans="1:45">
      <c r="B1" s="75"/>
      <c r="C1" s="74" t="s">
        <v>116</v>
      </c>
      <c r="D1" s="76"/>
      <c r="E1" s="76"/>
      <c r="F1" s="76"/>
      <c r="G1" s="76"/>
      <c r="K1" s="77"/>
      <c r="L1" s="78" t="s">
        <v>117</v>
      </c>
      <c r="M1" s="79"/>
      <c r="N1" s="79"/>
      <c r="O1" s="79"/>
      <c r="P1" s="79"/>
      <c r="S1" s="3"/>
      <c r="T1" s="100"/>
      <c r="U1" s="101" t="s">
        <v>121</v>
      </c>
      <c r="V1" s="102"/>
      <c r="W1" s="102"/>
      <c r="X1" s="102"/>
      <c r="Y1" s="102"/>
      <c r="Z1" s="102"/>
      <c r="AA1" s="102"/>
      <c r="AB1" s="2"/>
      <c r="AC1" s="105"/>
      <c r="AD1" s="106" t="s">
        <v>123</v>
      </c>
      <c r="AE1" s="107"/>
      <c r="AF1" s="107"/>
      <c r="AG1" s="107"/>
      <c r="AH1" s="107"/>
      <c r="AL1" s="755" t="s">
        <v>122</v>
      </c>
      <c r="AM1" s="755"/>
      <c r="AN1" s="755"/>
      <c r="AO1" s="755"/>
      <c r="AP1" s="755"/>
      <c r="AQ1" s="755"/>
      <c r="AR1" s="755"/>
      <c r="AS1" s="755"/>
    </row>
    <row r="2" spans="1:45">
      <c r="A2" s="3"/>
      <c r="B2" s="3"/>
      <c r="L2" s="2"/>
      <c r="M2" s="2"/>
      <c r="N2" s="2"/>
      <c r="O2" s="2"/>
      <c r="P2" s="2"/>
      <c r="Q2" s="2"/>
      <c r="R2" s="2"/>
      <c r="T2" s="198"/>
      <c r="U2" s="198"/>
      <c r="V2" s="198"/>
      <c r="W2" s="198"/>
      <c r="X2" s="198"/>
      <c r="Y2" s="198"/>
      <c r="Z2" s="198"/>
      <c r="AA2" s="198"/>
      <c r="AC2" s="105"/>
      <c r="AD2" s="106"/>
      <c r="AE2" s="107"/>
      <c r="AF2" s="107"/>
      <c r="AG2" s="107"/>
      <c r="AH2" s="107"/>
      <c r="AL2" s="108"/>
      <c r="AM2" s="108"/>
      <c r="AN2" s="108"/>
      <c r="AO2" s="108"/>
      <c r="AP2" s="108"/>
      <c r="AQ2" s="108"/>
      <c r="AR2" s="108"/>
      <c r="AS2" s="108"/>
    </row>
    <row r="3" spans="1:45">
      <c r="B3" s="627" t="s">
        <v>0</v>
      </c>
      <c r="C3" s="628"/>
      <c r="D3" s="628"/>
      <c r="E3" s="628"/>
      <c r="F3" s="628"/>
      <c r="G3" s="629"/>
      <c r="I3" s="2"/>
      <c r="K3" s="627" t="s">
        <v>0</v>
      </c>
      <c r="L3" s="628"/>
      <c r="M3" s="628"/>
      <c r="N3" s="628"/>
      <c r="O3" s="628"/>
      <c r="P3" s="629"/>
      <c r="R3" s="2"/>
      <c r="S3" s="199"/>
      <c r="T3" s="630" t="s">
        <v>0</v>
      </c>
      <c r="U3" s="631"/>
      <c r="V3" s="631"/>
      <c r="W3" s="631"/>
      <c r="X3" s="631"/>
      <c r="Y3" s="632"/>
      <c r="Z3" s="112"/>
      <c r="AA3" s="113"/>
      <c r="AB3" s="199"/>
      <c r="AC3" s="627" t="s">
        <v>0</v>
      </c>
      <c r="AD3" s="628"/>
      <c r="AE3" s="628"/>
      <c r="AF3" s="628"/>
      <c r="AG3" s="628"/>
      <c r="AH3" s="629"/>
      <c r="AJ3" s="2"/>
    </row>
    <row r="4" spans="1:45" ht="16" customHeight="1">
      <c r="B4" s="624">
        <v>44774</v>
      </c>
      <c r="C4" s="625"/>
      <c r="D4" s="625"/>
      <c r="E4" s="625"/>
      <c r="F4" s="625"/>
      <c r="G4" s="626"/>
      <c r="I4" s="2"/>
      <c r="K4" s="624">
        <v>44774</v>
      </c>
      <c r="L4" s="625"/>
      <c r="M4" s="625"/>
      <c r="N4" s="625"/>
      <c r="O4" s="625"/>
      <c r="P4" s="626"/>
      <c r="R4" s="2"/>
      <c r="S4" s="199"/>
      <c r="T4" s="633">
        <v>45778</v>
      </c>
      <c r="U4" s="634"/>
      <c r="V4" s="634"/>
      <c r="W4" s="634"/>
      <c r="X4" s="634"/>
      <c r="Y4" s="635"/>
      <c r="Z4" s="112"/>
      <c r="AA4" s="113"/>
      <c r="AB4" s="199"/>
      <c r="AC4" s="624">
        <v>44774</v>
      </c>
      <c r="AD4" s="625"/>
      <c r="AE4" s="625"/>
      <c r="AF4" s="625"/>
      <c r="AG4" s="625"/>
      <c r="AH4" s="626"/>
      <c r="AJ4" s="2"/>
    </row>
    <row r="5" spans="1:45">
      <c r="B5" s="616"/>
      <c r="C5" s="616"/>
      <c r="D5" s="9" t="s">
        <v>1</v>
      </c>
      <c r="E5" s="8"/>
      <c r="F5" s="617" t="s">
        <v>2</v>
      </c>
      <c r="G5" s="617"/>
      <c r="I5" s="2"/>
      <c r="K5" s="616"/>
      <c r="L5" s="616"/>
      <c r="M5" s="9" t="s">
        <v>1</v>
      </c>
      <c r="N5" s="8"/>
      <c r="O5" s="617" t="s">
        <v>2</v>
      </c>
      <c r="P5" s="617"/>
      <c r="R5" s="2"/>
      <c r="S5" s="199"/>
      <c r="T5" s="636"/>
      <c r="U5" s="636"/>
      <c r="V5" s="115" t="s">
        <v>1</v>
      </c>
      <c r="W5" s="116"/>
      <c r="X5" s="637" t="s">
        <v>2</v>
      </c>
      <c r="Y5" s="637"/>
      <c r="Z5" s="112"/>
      <c r="AA5" s="113"/>
      <c r="AB5" s="199"/>
      <c r="AC5" s="616"/>
      <c r="AD5" s="616"/>
      <c r="AE5" s="9" t="s">
        <v>1</v>
      </c>
      <c r="AF5" s="8"/>
      <c r="AG5" s="617" t="s">
        <v>2</v>
      </c>
      <c r="AH5" s="617"/>
      <c r="AJ5" s="2"/>
      <c r="AL5" s="2" t="b">
        <f>T6=AC6</f>
        <v>1</v>
      </c>
      <c r="AM5" s="2" t="b">
        <f t="shared" ref="AM5:AS5" si="0">U6=AD6</f>
        <v>1</v>
      </c>
      <c r="AN5" s="2" t="b">
        <f t="shared" si="0"/>
        <v>1</v>
      </c>
      <c r="AO5" s="2" t="b">
        <f t="shared" si="0"/>
        <v>1</v>
      </c>
      <c r="AP5" s="2" t="b">
        <f t="shared" si="0"/>
        <v>1</v>
      </c>
      <c r="AQ5" s="2" t="b">
        <f t="shared" si="0"/>
        <v>1</v>
      </c>
      <c r="AR5" s="2" t="b">
        <f t="shared" si="0"/>
        <v>1</v>
      </c>
      <c r="AS5" s="2" t="b">
        <f t="shared" si="0"/>
        <v>1</v>
      </c>
    </row>
    <row r="6" spans="1:45" ht="16" thickBot="1">
      <c r="B6" s="10" t="s">
        <v>3</v>
      </c>
      <c r="C6" s="11" t="s">
        <v>4</v>
      </c>
      <c r="D6" s="11" t="s">
        <v>5</v>
      </c>
      <c r="E6" s="11" t="s">
        <v>6</v>
      </c>
      <c r="F6" s="11" t="s">
        <v>5</v>
      </c>
      <c r="G6" s="11" t="s">
        <v>6</v>
      </c>
      <c r="I6" s="2"/>
      <c r="K6" s="10" t="s">
        <v>3</v>
      </c>
      <c r="L6" s="11" t="s">
        <v>4</v>
      </c>
      <c r="M6" s="11" t="s">
        <v>5</v>
      </c>
      <c r="N6" s="11" t="s">
        <v>6</v>
      </c>
      <c r="O6" s="11" t="s">
        <v>5</v>
      </c>
      <c r="P6" s="11" t="s">
        <v>6</v>
      </c>
      <c r="R6" s="2"/>
      <c r="S6" s="199"/>
      <c r="T6" s="117" t="s">
        <v>3</v>
      </c>
      <c r="U6" s="118" t="s">
        <v>4</v>
      </c>
      <c r="V6" s="118" t="s">
        <v>5</v>
      </c>
      <c r="W6" s="118" t="s">
        <v>6</v>
      </c>
      <c r="X6" s="118" t="s">
        <v>5</v>
      </c>
      <c r="Y6" s="118" t="s">
        <v>6</v>
      </c>
      <c r="Z6" s="112"/>
      <c r="AA6" s="113"/>
      <c r="AB6" s="199"/>
      <c r="AC6" s="10" t="s">
        <v>3</v>
      </c>
      <c r="AD6" s="11" t="s">
        <v>4</v>
      </c>
      <c r="AE6" s="11" t="s">
        <v>5</v>
      </c>
      <c r="AF6" s="11" t="s">
        <v>6</v>
      </c>
      <c r="AG6" s="11" t="s">
        <v>5</v>
      </c>
      <c r="AH6" s="11" t="s">
        <v>6</v>
      </c>
      <c r="AJ6" s="2"/>
      <c r="AL6" s="2" t="b">
        <f t="shared" ref="AL6:AL69" si="1">T7=AC7</f>
        <v>1</v>
      </c>
      <c r="AM6" s="2" t="b">
        <f t="shared" ref="AM6:AM69" si="2">U7=AD7</f>
        <v>1</v>
      </c>
      <c r="AN6" s="2" t="b">
        <f t="shared" ref="AN6:AN69" si="3">V7=AE7</f>
        <v>1</v>
      </c>
      <c r="AO6" s="2" t="b">
        <f t="shared" ref="AO6:AO69" si="4">W7=AF7</f>
        <v>1</v>
      </c>
      <c r="AP6" s="2" t="b">
        <f t="shared" ref="AP6:AP69" si="5">X7=AG7</f>
        <v>1</v>
      </c>
      <c r="AQ6" s="2" t="b">
        <f t="shared" ref="AQ6:AQ69" si="6">Y7=AH7</f>
        <v>1</v>
      </c>
      <c r="AR6" s="2" t="b">
        <f t="shared" ref="AR6:AR69" si="7">Z7=AI7</f>
        <v>1</v>
      </c>
      <c r="AS6" s="2" t="b">
        <f t="shared" ref="AS6:AS69" si="8">AA7=AJ7</f>
        <v>1</v>
      </c>
    </row>
    <row r="7" spans="1:45">
      <c r="B7" s="7" t="s">
        <v>7</v>
      </c>
      <c r="C7" s="12" t="s">
        <v>8</v>
      </c>
      <c r="D7" s="81">
        <f>M7/(1+VAT_2022)</f>
        <v>3.1565217391304353E-5</v>
      </c>
      <c r="E7" s="12">
        <v>30</v>
      </c>
      <c r="F7" s="83">
        <f>D7/10</f>
        <v>3.1565217391304354E-6</v>
      </c>
      <c r="G7" s="12" t="s">
        <v>9</v>
      </c>
      <c r="I7" s="2"/>
      <c r="K7" s="7" t="s">
        <v>7</v>
      </c>
      <c r="L7" s="12" t="s">
        <v>8</v>
      </c>
      <c r="M7" s="60">
        <v>3.6300000000000001E-5</v>
      </c>
      <c r="N7" s="12">
        <v>30</v>
      </c>
      <c r="O7" s="13">
        <v>3.63E-6</v>
      </c>
      <c r="P7" s="12" t="s">
        <v>9</v>
      </c>
      <c r="R7" s="2"/>
      <c r="S7" s="199"/>
      <c r="T7" s="114" t="s">
        <v>7</v>
      </c>
      <c r="U7" s="119" t="s">
        <v>8</v>
      </c>
      <c r="V7" s="120">
        <f>D7*(1+VAT_2025)</f>
        <v>3.6457826086956531E-5</v>
      </c>
      <c r="W7" s="192">
        <v>30</v>
      </c>
      <c r="X7" s="121">
        <f>V7/10</f>
        <v>3.6457826086956532E-6</v>
      </c>
      <c r="Y7" s="192">
        <v>3</v>
      </c>
      <c r="Z7" s="112"/>
      <c r="AA7" s="113"/>
      <c r="AB7" s="199"/>
      <c r="AC7" s="7" t="s">
        <v>7</v>
      </c>
      <c r="AD7" s="12" t="s">
        <v>8</v>
      </c>
      <c r="AE7" s="81">
        <f>M7*(1+VAT_2025)/(1+VAT_2022)</f>
        <v>3.6457826086956531E-5</v>
      </c>
      <c r="AF7" s="12">
        <v>30</v>
      </c>
      <c r="AG7" s="83">
        <f>AE7/10</f>
        <v>3.6457826086956532E-6</v>
      </c>
      <c r="AH7" s="12">
        <v>3</v>
      </c>
      <c r="AJ7" s="2"/>
      <c r="AL7" s="2" t="b">
        <f t="shared" si="1"/>
        <v>1</v>
      </c>
      <c r="AM7" s="2" t="b">
        <f t="shared" si="2"/>
        <v>1</v>
      </c>
      <c r="AN7" s="2" t="b">
        <f t="shared" si="3"/>
        <v>1</v>
      </c>
      <c r="AO7" s="2" t="b">
        <f t="shared" si="4"/>
        <v>1</v>
      </c>
      <c r="AP7" s="2" t="b">
        <f t="shared" si="5"/>
        <v>1</v>
      </c>
      <c r="AQ7" s="2" t="b">
        <f t="shared" si="6"/>
        <v>1</v>
      </c>
      <c r="AR7" s="2" t="b">
        <f t="shared" si="7"/>
        <v>1</v>
      </c>
      <c r="AS7" s="2" t="b">
        <f t="shared" si="8"/>
        <v>1</v>
      </c>
    </row>
    <row r="8" spans="1:45">
      <c r="B8" s="14" t="s">
        <v>10</v>
      </c>
      <c r="C8" s="15" t="s">
        <v>11</v>
      </c>
      <c r="D8" s="82">
        <f>M8/(1+VAT_2022)</f>
        <v>3.7913043478260876E-5</v>
      </c>
      <c r="E8" s="15">
        <v>30</v>
      </c>
      <c r="F8" s="84">
        <f t="shared" ref="F8:F11" si="9">D8/10</f>
        <v>3.7913043478260877E-6</v>
      </c>
      <c r="G8" s="15" t="s">
        <v>9</v>
      </c>
      <c r="I8" s="2"/>
      <c r="K8" s="14" t="s">
        <v>10</v>
      </c>
      <c r="L8" s="15" t="s">
        <v>11</v>
      </c>
      <c r="M8" s="72">
        <v>4.3600000000000003E-5</v>
      </c>
      <c r="N8" s="15">
        <v>30</v>
      </c>
      <c r="O8" s="16">
        <v>4.3599999999999998E-6</v>
      </c>
      <c r="P8" s="15" t="s">
        <v>9</v>
      </c>
      <c r="R8" s="2"/>
      <c r="S8" s="199"/>
      <c r="T8" s="122" t="s">
        <v>10</v>
      </c>
      <c r="U8" s="123" t="s">
        <v>11</v>
      </c>
      <c r="V8" s="124">
        <f>D8*(1+VAT_2025)</f>
        <v>4.3789565217391313E-5</v>
      </c>
      <c r="W8" s="193">
        <v>30</v>
      </c>
      <c r="X8" s="125">
        <f t="shared" ref="X8:X11" si="10">V8/10</f>
        <v>4.3789565217391312E-6</v>
      </c>
      <c r="Y8" s="193">
        <v>3</v>
      </c>
      <c r="Z8" s="112"/>
      <c r="AA8" s="113"/>
      <c r="AB8" s="199"/>
      <c r="AC8" s="14" t="s">
        <v>10</v>
      </c>
      <c r="AD8" s="15" t="s">
        <v>11</v>
      </c>
      <c r="AE8" s="82">
        <f>M8*(1+VAT_2025)/(1+VAT_2022)</f>
        <v>4.3789565217391307E-5</v>
      </c>
      <c r="AF8" s="15">
        <v>30</v>
      </c>
      <c r="AG8" s="84">
        <f t="shared" ref="AG8:AG11" si="11">AE8/10</f>
        <v>4.3789565217391303E-6</v>
      </c>
      <c r="AH8" s="15">
        <v>3</v>
      </c>
      <c r="AJ8" s="2"/>
      <c r="AL8" s="2" t="b">
        <f t="shared" si="1"/>
        <v>1</v>
      </c>
      <c r="AM8" s="2" t="b">
        <f t="shared" si="2"/>
        <v>1</v>
      </c>
      <c r="AN8" s="2" t="b">
        <f t="shared" si="3"/>
        <v>1</v>
      </c>
      <c r="AO8" s="2" t="b">
        <f t="shared" si="4"/>
        <v>1</v>
      </c>
      <c r="AP8" s="2" t="b">
        <f t="shared" si="5"/>
        <v>1</v>
      </c>
      <c r="AQ8" s="2" t="b">
        <f t="shared" si="6"/>
        <v>1</v>
      </c>
      <c r="AR8" s="2" t="b">
        <f t="shared" si="7"/>
        <v>1</v>
      </c>
      <c r="AS8" s="2" t="b">
        <f t="shared" si="8"/>
        <v>1</v>
      </c>
    </row>
    <row r="9" spans="1:45">
      <c r="B9" s="14" t="s">
        <v>12</v>
      </c>
      <c r="C9" s="15" t="s">
        <v>13</v>
      </c>
      <c r="D9" s="82">
        <f>M9/(1+VAT_2022)</f>
        <v>2.5267826086956526E-4</v>
      </c>
      <c r="E9" s="15">
        <v>500</v>
      </c>
      <c r="F9" s="84">
        <f t="shared" si="9"/>
        <v>2.5267826086956524E-5</v>
      </c>
      <c r="G9" s="15" t="s">
        <v>14</v>
      </c>
      <c r="I9" s="2"/>
      <c r="K9" s="14" t="s">
        <v>12</v>
      </c>
      <c r="L9" s="15" t="s">
        <v>13</v>
      </c>
      <c r="M9" s="72">
        <v>2.9058000000000003E-4</v>
      </c>
      <c r="N9" s="15">
        <v>500</v>
      </c>
      <c r="O9" s="16">
        <v>2.906E-5</v>
      </c>
      <c r="P9" s="15" t="s">
        <v>14</v>
      </c>
      <c r="R9" s="2"/>
      <c r="S9" s="199"/>
      <c r="T9" s="122" t="s">
        <v>12</v>
      </c>
      <c r="U9" s="123" t="s">
        <v>13</v>
      </c>
      <c r="V9" s="124">
        <f>D9*(1+VAT_2025)</f>
        <v>2.9184339130434788E-4</v>
      </c>
      <c r="W9" s="193">
        <v>500</v>
      </c>
      <c r="X9" s="125">
        <f t="shared" si="10"/>
        <v>2.9184339130434788E-5</v>
      </c>
      <c r="Y9" s="193">
        <v>50</v>
      </c>
      <c r="Z9" s="112"/>
      <c r="AA9" s="113"/>
      <c r="AB9" s="199"/>
      <c r="AC9" s="14" t="s">
        <v>12</v>
      </c>
      <c r="AD9" s="15" t="s">
        <v>13</v>
      </c>
      <c r="AE9" s="82">
        <f>M9*(1+VAT_2025)/(1+VAT_2022)</f>
        <v>2.9184339130434788E-4</v>
      </c>
      <c r="AF9" s="15">
        <v>500</v>
      </c>
      <c r="AG9" s="84">
        <f t="shared" si="11"/>
        <v>2.9184339130434788E-5</v>
      </c>
      <c r="AH9" s="15">
        <v>50</v>
      </c>
      <c r="AJ9" s="2"/>
      <c r="AL9" s="2" t="b">
        <f t="shared" si="1"/>
        <v>1</v>
      </c>
      <c r="AM9" s="2" t="b">
        <f t="shared" si="2"/>
        <v>1</v>
      </c>
      <c r="AN9" s="2" t="b">
        <f t="shared" si="3"/>
        <v>1</v>
      </c>
      <c r="AO9" s="2" t="b">
        <f t="shared" si="4"/>
        <v>1</v>
      </c>
      <c r="AP9" s="2" t="b">
        <f t="shared" si="5"/>
        <v>1</v>
      </c>
      <c r="AQ9" s="2" t="b">
        <f t="shared" si="6"/>
        <v>1</v>
      </c>
      <c r="AR9" s="2" t="b">
        <f t="shared" si="7"/>
        <v>1</v>
      </c>
      <c r="AS9" s="2" t="b">
        <f t="shared" si="8"/>
        <v>1</v>
      </c>
    </row>
    <row r="10" spans="1:45">
      <c r="B10" s="14" t="s">
        <v>15</v>
      </c>
      <c r="C10" s="15" t="s">
        <v>16</v>
      </c>
      <c r="D10" s="82">
        <f>M10/(1+VAT_2022)</f>
        <v>1.8156521739130438E-4</v>
      </c>
      <c r="E10" s="15" t="s">
        <v>17</v>
      </c>
      <c r="F10" s="84">
        <f t="shared" si="9"/>
        <v>1.8156521739130439E-5</v>
      </c>
      <c r="G10" s="15" t="s">
        <v>14</v>
      </c>
      <c r="I10" s="2"/>
      <c r="K10" s="14" t="s">
        <v>15</v>
      </c>
      <c r="L10" s="15" t="s">
        <v>16</v>
      </c>
      <c r="M10" s="72">
        <v>2.0880000000000001E-4</v>
      </c>
      <c r="N10" s="15" t="s">
        <v>17</v>
      </c>
      <c r="O10" s="16">
        <v>2.088E-5</v>
      </c>
      <c r="P10" s="15" t="s">
        <v>14</v>
      </c>
      <c r="R10" s="2"/>
      <c r="S10" s="199"/>
      <c r="T10" s="122" t="s">
        <v>15</v>
      </c>
      <c r="U10" s="123" t="s">
        <v>16</v>
      </c>
      <c r="V10" s="124">
        <f>D10*(1+VAT_2025)</f>
        <v>2.0970782608695657E-4</v>
      </c>
      <c r="W10" s="192">
        <v>500</v>
      </c>
      <c r="X10" s="125">
        <f t="shared" si="10"/>
        <v>2.0970782608695657E-5</v>
      </c>
      <c r="Y10" s="192">
        <v>50</v>
      </c>
      <c r="Z10" s="112"/>
      <c r="AA10" s="113"/>
      <c r="AB10" s="199"/>
      <c r="AC10" s="14" t="s">
        <v>15</v>
      </c>
      <c r="AD10" s="15" t="s">
        <v>16</v>
      </c>
      <c r="AE10" s="82">
        <f>M10*(1+VAT_2025)/(1+VAT_2022)</f>
        <v>2.0970782608695655E-4</v>
      </c>
      <c r="AF10" s="15">
        <v>500</v>
      </c>
      <c r="AG10" s="84">
        <f t="shared" si="11"/>
        <v>2.0970782608695653E-5</v>
      </c>
      <c r="AH10" s="15">
        <v>50</v>
      </c>
      <c r="AJ10" s="2"/>
      <c r="AL10" s="2" t="b">
        <f t="shared" si="1"/>
        <v>1</v>
      </c>
      <c r="AM10" s="2" t="b">
        <f t="shared" si="2"/>
        <v>1</v>
      </c>
      <c r="AN10" s="2" t="b">
        <f t="shared" si="3"/>
        <v>1</v>
      </c>
      <c r="AO10" s="2" t="b">
        <f t="shared" si="4"/>
        <v>1</v>
      </c>
      <c r="AP10" s="2" t="b">
        <f t="shared" si="5"/>
        <v>1</v>
      </c>
      <c r="AQ10" s="2" t="b">
        <f t="shared" si="6"/>
        <v>1</v>
      </c>
      <c r="AR10" s="2" t="b">
        <f t="shared" si="7"/>
        <v>1</v>
      </c>
      <c r="AS10" s="2" t="b">
        <f t="shared" si="8"/>
        <v>1</v>
      </c>
    </row>
    <row r="11" spans="1:45">
      <c r="B11" s="14" t="s">
        <v>18</v>
      </c>
      <c r="C11" s="15" t="s">
        <v>19</v>
      </c>
      <c r="D11" s="82">
        <f>M11/(1+VAT_2022)</f>
        <v>2.5721739130434783E-4</v>
      </c>
      <c r="E11" s="15" t="s">
        <v>17</v>
      </c>
      <c r="F11" s="84">
        <f t="shared" si="9"/>
        <v>2.5721739130434781E-5</v>
      </c>
      <c r="G11" s="15" t="s">
        <v>14</v>
      </c>
      <c r="I11" s="2"/>
      <c r="K11" s="14" t="s">
        <v>18</v>
      </c>
      <c r="L11" s="15" t="s">
        <v>19</v>
      </c>
      <c r="M11" s="72">
        <v>2.9579999999999998E-4</v>
      </c>
      <c r="N11" s="15" t="s">
        <v>17</v>
      </c>
      <c r="O11" s="16">
        <v>2.9580000000000001E-5</v>
      </c>
      <c r="P11" s="15" t="s">
        <v>14</v>
      </c>
      <c r="R11" s="2"/>
      <c r="S11" s="199"/>
      <c r="T11" s="122" t="s">
        <v>18</v>
      </c>
      <c r="U11" s="123" t="s">
        <v>19</v>
      </c>
      <c r="V11" s="124">
        <f>D11*(1+VAT_2025)</f>
        <v>2.9708608695652174E-4</v>
      </c>
      <c r="W11" s="192">
        <v>500</v>
      </c>
      <c r="X11" s="125">
        <f t="shared" si="10"/>
        <v>2.9708608695652175E-5</v>
      </c>
      <c r="Y11" s="192">
        <v>50</v>
      </c>
      <c r="Z11" s="112"/>
      <c r="AA11" s="113"/>
      <c r="AB11" s="199"/>
      <c r="AC11" s="14" t="s">
        <v>18</v>
      </c>
      <c r="AD11" s="15" t="s">
        <v>19</v>
      </c>
      <c r="AE11" s="82">
        <f>M11*(1+VAT_2025)/(1+VAT_2022)</f>
        <v>2.9708608695652174E-4</v>
      </c>
      <c r="AF11" s="15">
        <v>500</v>
      </c>
      <c r="AG11" s="84">
        <f t="shared" si="11"/>
        <v>2.9708608695652175E-5</v>
      </c>
      <c r="AH11" s="15">
        <v>50</v>
      </c>
      <c r="AJ11" s="2"/>
      <c r="AL11" s="2" t="b">
        <f t="shared" si="1"/>
        <v>1</v>
      </c>
      <c r="AM11" s="2" t="b">
        <f t="shared" si="2"/>
        <v>1</v>
      </c>
      <c r="AN11" s="2" t="b">
        <f t="shared" si="3"/>
        <v>1</v>
      </c>
      <c r="AO11" s="2" t="b">
        <f t="shared" si="4"/>
        <v>1</v>
      </c>
      <c r="AP11" s="2" t="b">
        <f t="shared" si="5"/>
        <v>1</v>
      </c>
      <c r="AQ11" s="2" t="b">
        <f t="shared" si="6"/>
        <v>1</v>
      </c>
      <c r="AR11" s="2" t="b">
        <f t="shared" si="7"/>
        <v>1</v>
      </c>
      <c r="AS11" s="2" t="b">
        <f t="shared" si="8"/>
        <v>1</v>
      </c>
    </row>
    <row r="12" spans="1:45">
      <c r="B12" s="14" t="s">
        <v>20</v>
      </c>
      <c r="C12" s="15" t="s">
        <v>13</v>
      </c>
      <c r="D12" s="48" t="s">
        <v>21</v>
      </c>
      <c r="E12" s="17"/>
      <c r="F12" s="17"/>
      <c r="G12" s="17"/>
      <c r="I12" s="2"/>
      <c r="K12" s="14" t="s">
        <v>20</v>
      </c>
      <c r="L12" s="15" t="s">
        <v>13</v>
      </c>
      <c r="M12" s="48" t="s">
        <v>21</v>
      </c>
      <c r="N12" s="17"/>
      <c r="O12" s="17"/>
      <c r="P12" s="17"/>
      <c r="R12" s="2"/>
      <c r="S12" s="199"/>
      <c r="T12" s="122" t="s">
        <v>20</v>
      </c>
      <c r="U12" s="123" t="s">
        <v>13</v>
      </c>
      <c r="V12" s="126" t="s">
        <v>21</v>
      </c>
      <c r="W12" s="127"/>
      <c r="X12" s="127"/>
      <c r="Y12" s="127"/>
      <c r="Z12" s="112"/>
      <c r="AA12" s="113"/>
      <c r="AB12" s="199"/>
      <c r="AC12" s="14" t="s">
        <v>20</v>
      </c>
      <c r="AD12" s="15" t="s">
        <v>13</v>
      </c>
      <c r="AE12" s="48" t="s">
        <v>21</v>
      </c>
      <c r="AF12" s="17"/>
      <c r="AG12" s="17"/>
      <c r="AH12" s="17"/>
      <c r="AJ12" s="2"/>
      <c r="AL12" s="2" t="b">
        <f t="shared" si="1"/>
        <v>1</v>
      </c>
      <c r="AM12" s="2" t="b">
        <f t="shared" si="2"/>
        <v>1</v>
      </c>
      <c r="AN12" s="2" t="b">
        <f t="shared" si="3"/>
        <v>1</v>
      </c>
      <c r="AO12" s="2" t="b">
        <f t="shared" si="4"/>
        <v>1</v>
      </c>
      <c r="AP12" s="2" t="b">
        <f t="shared" si="5"/>
        <v>1</v>
      </c>
      <c r="AQ12" s="2" t="b">
        <f t="shared" si="6"/>
        <v>1</v>
      </c>
      <c r="AR12" s="2" t="b">
        <f t="shared" si="7"/>
        <v>1</v>
      </c>
      <c r="AS12" s="2" t="b">
        <f t="shared" si="8"/>
        <v>1</v>
      </c>
    </row>
    <row r="13" spans="1:45" ht="16" thickBot="1">
      <c r="B13" s="18" t="s">
        <v>22</v>
      </c>
      <c r="C13" s="19" t="s">
        <v>23</v>
      </c>
      <c r="D13" s="11" t="s">
        <v>21</v>
      </c>
      <c r="E13" s="10"/>
      <c r="F13" s="10"/>
      <c r="G13" s="10"/>
      <c r="I13" s="2"/>
      <c r="K13" s="18" t="s">
        <v>22</v>
      </c>
      <c r="L13" s="19" t="s">
        <v>23</v>
      </c>
      <c r="M13" s="11" t="s">
        <v>21</v>
      </c>
      <c r="N13" s="10"/>
      <c r="O13" s="10"/>
      <c r="P13" s="10"/>
      <c r="R13" s="2"/>
      <c r="S13" s="199"/>
      <c r="T13" s="128" t="s">
        <v>22</v>
      </c>
      <c r="U13" s="129" t="s">
        <v>23</v>
      </c>
      <c r="V13" s="118" t="s">
        <v>21</v>
      </c>
      <c r="W13" s="117"/>
      <c r="X13" s="117"/>
      <c r="Y13" s="117"/>
      <c r="Z13" s="112"/>
      <c r="AA13" s="113"/>
      <c r="AB13" s="199"/>
      <c r="AC13" s="18" t="s">
        <v>22</v>
      </c>
      <c r="AD13" s="19" t="s">
        <v>23</v>
      </c>
      <c r="AE13" s="11" t="s">
        <v>21</v>
      </c>
      <c r="AF13" s="10"/>
      <c r="AG13" s="10"/>
      <c r="AH13" s="10"/>
      <c r="AJ13" s="2"/>
      <c r="AL13" s="2" t="b">
        <f t="shared" si="1"/>
        <v>1</v>
      </c>
      <c r="AM13" s="2" t="b">
        <f t="shared" si="2"/>
        <v>1</v>
      </c>
      <c r="AN13" s="2" t="b">
        <f t="shared" si="3"/>
        <v>1</v>
      </c>
      <c r="AO13" s="2" t="b">
        <f t="shared" si="4"/>
        <v>1</v>
      </c>
      <c r="AP13" s="2" t="b">
        <f t="shared" si="5"/>
        <v>1</v>
      </c>
      <c r="AQ13" s="2" t="b">
        <f t="shared" si="6"/>
        <v>1</v>
      </c>
      <c r="AR13" s="2" t="b">
        <f t="shared" si="7"/>
        <v>1</v>
      </c>
      <c r="AS13" s="2" t="b">
        <f t="shared" si="8"/>
        <v>1</v>
      </c>
    </row>
    <row r="14" spans="1:45" ht="16" customHeight="1">
      <c r="B14" s="618" t="s">
        <v>24</v>
      </c>
      <c r="C14" s="621" t="s">
        <v>25</v>
      </c>
      <c r="D14" s="12"/>
      <c r="E14" s="12"/>
      <c r="F14" s="621"/>
      <c r="G14" s="12"/>
      <c r="I14" s="2"/>
      <c r="K14" s="618" t="s">
        <v>24</v>
      </c>
      <c r="L14" s="621" t="s">
        <v>25</v>
      </c>
      <c r="M14" s="12"/>
      <c r="N14" s="12"/>
      <c r="O14" s="621"/>
      <c r="P14" s="12"/>
      <c r="R14" s="2"/>
      <c r="S14" s="199"/>
      <c r="T14" s="638" t="s">
        <v>24</v>
      </c>
      <c r="U14" s="641" t="s">
        <v>25</v>
      </c>
      <c r="V14" s="119"/>
      <c r="W14" s="119"/>
      <c r="X14" s="641"/>
      <c r="Y14" s="119"/>
      <c r="Z14" s="112"/>
      <c r="AA14" s="113"/>
      <c r="AB14" s="199"/>
      <c r="AC14" s="618" t="s">
        <v>24</v>
      </c>
      <c r="AD14" s="621" t="s">
        <v>25</v>
      </c>
      <c r="AE14" s="12"/>
      <c r="AF14" s="12"/>
      <c r="AG14" s="621"/>
      <c r="AH14" s="12"/>
      <c r="AJ14" s="2"/>
      <c r="AL14" s="2" t="b">
        <f t="shared" si="1"/>
        <v>1</v>
      </c>
      <c r="AM14" s="2" t="b">
        <f t="shared" si="2"/>
        <v>1</v>
      </c>
      <c r="AN14" s="2" t="b">
        <f t="shared" si="3"/>
        <v>1</v>
      </c>
      <c r="AO14" s="2" t="b">
        <f t="shared" si="4"/>
        <v>1</v>
      </c>
      <c r="AP14" s="2" t="b">
        <f t="shared" si="5"/>
        <v>1</v>
      </c>
      <c r="AQ14" s="2" t="b">
        <f t="shared" si="6"/>
        <v>1</v>
      </c>
      <c r="AR14" s="2" t="b">
        <f t="shared" si="7"/>
        <v>1</v>
      </c>
      <c r="AS14" s="2" t="b">
        <f t="shared" si="8"/>
        <v>1</v>
      </c>
    </row>
    <row r="15" spans="1:45" ht="16" customHeight="1">
      <c r="B15" s="619"/>
      <c r="C15" s="622"/>
      <c r="D15" s="15" t="s">
        <v>26</v>
      </c>
      <c r="E15" s="15">
        <v>50</v>
      </c>
      <c r="F15" s="622"/>
      <c r="G15" s="15">
        <v>5</v>
      </c>
      <c r="I15" s="2"/>
      <c r="K15" s="619"/>
      <c r="L15" s="622"/>
      <c r="M15" s="15" t="s">
        <v>26</v>
      </c>
      <c r="N15" s="15">
        <v>50</v>
      </c>
      <c r="O15" s="622"/>
      <c r="P15" s="15">
        <v>5</v>
      </c>
      <c r="R15" s="2"/>
      <c r="S15" s="199"/>
      <c r="T15" s="639"/>
      <c r="U15" s="642"/>
      <c r="V15" s="123" t="s">
        <v>26</v>
      </c>
      <c r="W15" s="192">
        <v>50</v>
      </c>
      <c r="X15" s="642"/>
      <c r="Y15" s="192">
        <v>5</v>
      </c>
      <c r="Z15" s="112"/>
      <c r="AA15" s="113"/>
      <c r="AB15" s="199"/>
      <c r="AC15" s="619"/>
      <c r="AD15" s="622"/>
      <c r="AE15" s="15" t="s">
        <v>26</v>
      </c>
      <c r="AF15" s="15">
        <v>50</v>
      </c>
      <c r="AG15" s="622"/>
      <c r="AH15" s="15">
        <v>5</v>
      </c>
      <c r="AJ15" s="2"/>
      <c r="AL15" s="2" t="b">
        <f t="shared" si="1"/>
        <v>1</v>
      </c>
      <c r="AM15" s="2" t="b">
        <f t="shared" si="2"/>
        <v>1</v>
      </c>
      <c r="AN15" s="2" t="b">
        <f t="shared" si="3"/>
        <v>1</v>
      </c>
      <c r="AO15" s="2" t="b">
        <f t="shared" si="4"/>
        <v>1</v>
      </c>
      <c r="AP15" s="2" t="b">
        <f t="shared" si="5"/>
        <v>1</v>
      </c>
      <c r="AQ15" s="2" t="b">
        <f t="shared" si="6"/>
        <v>1</v>
      </c>
      <c r="AR15" s="2" t="b">
        <f t="shared" si="7"/>
        <v>1</v>
      </c>
      <c r="AS15" s="2" t="b">
        <f t="shared" si="8"/>
        <v>1</v>
      </c>
    </row>
    <row r="16" spans="1:45" ht="16" customHeight="1">
      <c r="B16" s="619"/>
      <c r="C16" s="622"/>
      <c r="D16" s="15" t="s">
        <v>27</v>
      </c>
      <c r="E16" s="20">
        <v>100</v>
      </c>
      <c r="F16" s="622"/>
      <c r="G16" s="20">
        <v>10</v>
      </c>
      <c r="I16" s="2"/>
      <c r="K16" s="619"/>
      <c r="L16" s="622"/>
      <c r="M16" s="15" t="s">
        <v>27</v>
      </c>
      <c r="N16" s="20">
        <v>100</v>
      </c>
      <c r="O16" s="622"/>
      <c r="P16" s="20">
        <v>10</v>
      </c>
      <c r="R16" s="2"/>
      <c r="S16" s="199"/>
      <c r="T16" s="639"/>
      <c r="U16" s="642"/>
      <c r="V16" s="123" t="s">
        <v>27</v>
      </c>
      <c r="W16" s="193">
        <v>100</v>
      </c>
      <c r="X16" s="642"/>
      <c r="Y16" s="193">
        <v>10</v>
      </c>
      <c r="Z16" s="112"/>
      <c r="AA16" s="113"/>
      <c r="AB16" s="199"/>
      <c r="AC16" s="619"/>
      <c r="AD16" s="622"/>
      <c r="AE16" s="15" t="s">
        <v>27</v>
      </c>
      <c r="AF16" s="20">
        <v>100</v>
      </c>
      <c r="AG16" s="622"/>
      <c r="AH16" s="20">
        <v>10</v>
      </c>
      <c r="AJ16" s="2"/>
      <c r="AL16" s="2" t="b">
        <f t="shared" si="1"/>
        <v>1</v>
      </c>
      <c r="AM16" s="2" t="b">
        <f t="shared" si="2"/>
        <v>1</v>
      </c>
      <c r="AN16" s="2" t="b">
        <f t="shared" si="3"/>
        <v>1</v>
      </c>
      <c r="AO16" s="2" t="b">
        <f t="shared" si="4"/>
        <v>1</v>
      </c>
      <c r="AP16" s="2" t="b">
        <f t="shared" si="5"/>
        <v>1</v>
      </c>
      <c r="AQ16" s="2" t="b">
        <f t="shared" si="6"/>
        <v>1</v>
      </c>
      <c r="AR16" s="2" t="b">
        <f t="shared" si="7"/>
        <v>1</v>
      </c>
      <c r="AS16" s="2" t="b">
        <f t="shared" si="8"/>
        <v>1</v>
      </c>
    </row>
    <row r="17" spans="2:45" ht="16.5" customHeight="1">
      <c r="B17" s="619"/>
      <c r="C17" s="622"/>
      <c r="D17" s="15" t="s">
        <v>28</v>
      </c>
      <c r="E17" s="20">
        <v>150</v>
      </c>
      <c r="F17" s="622"/>
      <c r="G17" s="20">
        <v>15</v>
      </c>
      <c r="I17" s="2"/>
      <c r="K17" s="619"/>
      <c r="L17" s="622"/>
      <c r="M17" s="15" t="s">
        <v>28</v>
      </c>
      <c r="N17" s="20">
        <v>150</v>
      </c>
      <c r="O17" s="622"/>
      <c r="P17" s="20">
        <v>15</v>
      </c>
      <c r="R17" s="2"/>
      <c r="S17" s="199"/>
      <c r="T17" s="639"/>
      <c r="U17" s="642"/>
      <c r="V17" s="123" t="s">
        <v>28</v>
      </c>
      <c r="W17" s="193">
        <v>150</v>
      </c>
      <c r="X17" s="642"/>
      <c r="Y17" s="193">
        <v>15</v>
      </c>
      <c r="Z17" s="112"/>
      <c r="AA17" s="113"/>
      <c r="AB17" s="199"/>
      <c r="AC17" s="619"/>
      <c r="AD17" s="622"/>
      <c r="AE17" s="15" t="s">
        <v>28</v>
      </c>
      <c r="AF17" s="20">
        <v>150</v>
      </c>
      <c r="AG17" s="622"/>
      <c r="AH17" s="20">
        <v>15</v>
      </c>
      <c r="AJ17" s="2"/>
      <c r="AL17" s="2" t="b">
        <f t="shared" si="1"/>
        <v>1</v>
      </c>
      <c r="AM17" s="2" t="b">
        <f t="shared" si="2"/>
        <v>1</v>
      </c>
      <c r="AN17" s="2" t="b">
        <f t="shared" si="3"/>
        <v>1</v>
      </c>
      <c r="AO17" s="2" t="b">
        <f t="shared" si="4"/>
        <v>1</v>
      </c>
      <c r="AP17" s="2" t="b">
        <f t="shared" si="5"/>
        <v>1</v>
      </c>
      <c r="AQ17" s="2" t="b">
        <f t="shared" si="6"/>
        <v>1</v>
      </c>
      <c r="AR17" s="2" t="b">
        <f t="shared" si="7"/>
        <v>1</v>
      </c>
      <c r="AS17" s="2" t="b">
        <f t="shared" si="8"/>
        <v>1</v>
      </c>
    </row>
    <row r="18" spans="2:45" ht="16" thickBot="1">
      <c r="B18" s="620"/>
      <c r="C18" s="623"/>
      <c r="D18" s="19" t="s">
        <v>29</v>
      </c>
      <c r="E18" s="21">
        <v>200</v>
      </c>
      <c r="F18" s="623"/>
      <c r="G18" s="21">
        <v>20</v>
      </c>
      <c r="I18" s="2"/>
      <c r="K18" s="620"/>
      <c r="L18" s="623"/>
      <c r="M18" s="19" t="s">
        <v>29</v>
      </c>
      <c r="N18" s="21">
        <v>200</v>
      </c>
      <c r="O18" s="623"/>
      <c r="P18" s="21">
        <v>20</v>
      </c>
      <c r="R18" s="2"/>
      <c r="S18" s="199"/>
      <c r="T18" s="640"/>
      <c r="U18" s="643"/>
      <c r="V18" s="129" t="s">
        <v>29</v>
      </c>
      <c r="W18" s="194">
        <v>200</v>
      </c>
      <c r="X18" s="643"/>
      <c r="Y18" s="194">
        <v>20</v>
      </c>
      <c r="Z18" s="112"/>
      <c r="AA18" s="113"/>
      <c r="AB18" s="199"/>
      <c r="AC18" s="620"/>
      <c r="AD18" s="623"/>
      <c r="AE18" s="19" t="s">
        <v>29</v>
      </c>
      <c r="AF18" s="21">
        <v>200</v>
      </c>
      <c r="AG18" s="623"/>
      <c r="AH18" s="21">
        <v>20</v>
      </c>
      <c r="AJ18" s="2"/>
      <c r="AL18" s="2" t="b">
        <f t="shared" si="1"/>
        <v>1</v>
      </c>
      <c r="AM18" s="2" t="b">
        <f t="shared" si="2"/>
        <v>1</v>
      </c>
      <c r="AN18" s="2" t="b">
        <f t="shared" si="3"/>
        <v>1</v>
      </c>
      <c r="AO18" s="2" t="b">
        <f t="shared" si="4"/>
        <v>1</v>
      </c>
      <c r="AP18" s="2" t="b">
        <f t="shared" si="5"/>
        <v>1</v>
      </c>
      <c r="AQ18" s="2" t="b">
        <f t="shared" si="6"/>
        <v>1</v>
      </c>
      <c r="AR18" s="2" t="b">
        <f t="shared" si="7"/>
        <v>1</v>
      </c>
      <c r="AS18" s="2" t="b">
        <f t="shared" si="8"/>
        <v>1</v>
      </c>
    </row>
    <row r="19" spans="2:45">
      <c r="B19" s="22"/>
      <c r="C19" s="23"/>
      <c r="D19" s="73"/>
      <c r="E19" s="23"/>
      <c r="F19" s="23"/>
      <c r="G19" s="24"/>
      <c r="I19" s="2"/>
      <c r="K19" s="22"/>
      <c r="L19" s="23"/>
      <c r="M19" s="73"/>
      <c r="N19" s="23"/>
      <c r="O19" s="23"/>
      <c r="P19" s="24"/>
      <c r="R19" s="2"/>
      <c r="S19" s="199"/>
      <c r="T19" s="130"/>
      <c r="U19" s="131"/>
      <c r="V19" s="132"/>
      <c r="W19" s="131"/>
      <c r="X19" s="131"/>
      <c r="Y19" s="133"/>
      <c r="Z19" s="112"/>
      <c r="AA19" s="113"/>
      <c r="AB19" s="199"/>
      <c r="AC19" s="22"/>
      <c r="AD19" s="23"/>
      <c r="AE19" s="73"/>
      <c r="AF19" s="23"/>
      <c r="AG19" s="23"/>
      <c r="AH19" s="24"/>
      <c r="AJ19" s="2"/>
      <c r="AL19" s="2" t="b">
        <f t="shared" si="1"/>
        <v>1</v>
      </c>
      <c r="AM19" s="2" t="b">
        <f t="shared" si="2"/>
        <v>1</v>
      </c>
      <c r="AN19" s="2" t="b">
        <f t="shared" si="3"/>
        <v>1</v>
      </c>
      <c r="AO19" s="2" t="b">
        <f t="shared" si="4"/>
        <v>1</v>
      </c>
      <c r="AP19" s="2" t="b">
        <f t="shared" si="5"/>
        <v>1</v>
      </c>
      <c r="AQ19" s="2" t="b">
        <f t="shared" si="6"/>
        <v>1</v>
      </c>
      <c r="AR19" s="2" t="b">
        <f t="shared" si="7"/>
        <v>1</v>
      </c>
      <c r="AS19" s="2" t="b">
        <f t="shared" si="8"/>
        <v>1</v>
      </c>
    </row>
    <row r="20" spans="2:45">
      <c r="B20" s="25"/>
      <c r="C20" s="26" t="s">
        <v>30</v>
      </c>
      <c r="D20" s="27"/>
      <c r="E20" s="28"/>
      <c r="F20" s="682" t="s">
        <v>31</v>
      </c>
      <c r="G20" s="683"/>
      <c r="I20" s="2"/>
      <c r="K20" s="25"/>
      <c r="L20" s="26" t="s">
        <v>30</v>
      </c>
      <c r="M20" s="27"/>
      <c r="N20" s="28"/>
      <c r="O20" s="648" t="s">
        <v>31</v>
      </c>
      <c r="P20" s="649"/>
      <c r="R20" s="2"/>
      <c r="S20" s="199"/>
      <c r="T20" s="134"/>
      <c r="U20" s="135" t="s">
        <v>30</v>
      </c>
      <c r="V20" s="136"/>
      <c r="W20" s="137"/>
      <c r="X20" s="705" t="s">
        <v>31</v>
      </c>
      <c r="Y20" s="706"/>
      <c r="Z20" s="112"/>
      <c r="AA20" s="113"/>
      <c r="AB20" s="199"/>
      <c r="AC20" s="25"/>
      <c r="AD20" s="26" t="s">
        <v>30</v>
      </c>
      <c r="AE20" s="27"/>
      <c r="AF20" s="28"/>
      <c r="AG20" s="682" t="s">
        <v>31</v>
      </c>
      <c r="AH20" s="683"/>
      <c r="AJ20" s="2"/>
      <c r="AL20" s="2" t="b">
        <f t="shared" si="1"/>
        <v>1</v>
      </c>
      <c r="AM20" s="2" t="b">
        <f t="shared" si="2"/>
        <v>1</v>
      </c>
      <c r="AN20" s="2" t="b">
        <f t="shared" si="3"/>
        <v>1</v>
      </c>
      <c r="AO20" s="2" t="b">
        <f t="shared" si="4"/>
        <v>1</v>
      </c>
      <c r="AP20" s="2" t="b">
        <f t="shared" si="5"/>
        <v>1</v>
      </c>
      <c r="AQ20" s="2" t="b">
        <f t="shared" si="6"/>
        <v>1</v>
      </c>
      <c r="AR20" s="2" t="b">
        <f t="shared" si="7"/>
        <v>1</v>
      </c>
      <c r="AS20" s="2" t="b">
        <f t="shared" si="8"/>
        <v>1</v>
      </c>
    </row>
    <row r="21" spans="2:45">
      <c r="B21" s="29" t="s">
        <v>32</v>
      </c>
      <c r="C21" s="30"/>
      <c r="D21" s="31"/>
      <c r="E21" s="32"/>
      <c r="F21" s="687" t="s">
        <v>33</v>
      </c>
      <c r="G21" s="688"/>
      <c r="I21" s="2"/>
      <c r="K21" s="29" t="s">
        <v>32</v>
      </c>
      <c r="L21" s="30"/>
      <c r="M21" s="31"/>
      <c r="N21" s="32"/>
      <c r="O21" s="650" t="s">
        <v>33</v>
      </c>
      <c r="P21" s="651"/>
      <c r="R21" s="2"/>
      <c r="S21" s="199"/>
      <c r="T21" s="138" t="s">
        <v>32</v>
      </c>
      <c r="U21" s="139"/>
      <c r="V21" s="140"/>
      <c r="W21" s="141"/>
      <c r="X21" s="707" t="s">
        <v>33</v>
      </c>
      <c r="Y21" s="708"/>
      <c r="Z21" s="112"/>
      <c r="AA21" s="113"/>
      <c r="AB21" s="199"/>
      <c r="AC21" s="29" t="s">
        <v>32</v>
      </c>
      <c r="AD21" s="30"/>
      <c r="AE21" s="31"/>
      <c r="AF21" s="32"/>
      <c r="AG21" s="687" t="s">
        <v>33</v>
      </c>
      <c r="AH21" s="688"/>
      <c r="AJ21" s="2"/>
      <c r="AL21" s="2" t="b">
        <f t="shared" si="1"/>
        <v>1</v>
      </c>
      <c r="AM21" s="2" t="b">
        <f t="shared" si="2"/>
        <v>1</v>
      </c>
      <c r="AN21" s="2" t="b">
        <f t="shared" si="3"/>
        <v>1</v>
      </c>
      <c r="AO21" s="2" t="b">
        <f t="shared" si="4"/>
        <v>1</v>
      </c>
      <c r="AP21" s="2" t="b">
        <f t="shared" si="5"/>
        <v>1</v>
      </c>
      <c r="AQ21" s="2" t="b">
        <f t="shared" si="6"/>
        <v>1</v>
      </c>
      <c r="AR21" s="2" t="b">
        <f t="shared" si="7"/>
        <v>1</v>
      </c>
      <c r="AS21" s="2" t="b">
        <f t="shared" si="8"/>
        <v>1</v>
      </c>
    </row>
    <row r="22" spans="2:45">
      <c r="B22" s="33"/>
      <c r="C22" s="30"/>
      <c r="D22" s="652" t="s">
        <v>34</v>
      </c>
      <c r="E22" s="653"/>
      <c r="F22" s="654" t="s">
        <v>35</v>
      </c>
      <c r="G22" s="655"/>
      <c r="I22" s="2"/>
      <c r="K22" s="33"/>
      <c r="L22" s="30"/>
      <c r="M22" s="652" t="s">
        <v>34</v>
      </c>
      <c r="N22" s="653"/>
      <c r="O22" s="654" t="s">
        <v>35</v>
      </c>
      <c r="P22" s="655"/>
      <c r="R22" s="2"/>
      <c r="S22" s="199"/>
      <c r="T22" s="142"/>
      <c r="U22" s="139"/>
      <c r="V22" s="709" t="s">
        <v>34</v>
      </c>
      <c r="W22" s="710"/>
      <c r="X22" s="711" t="s">
        <v>35</v>
      </c>
      <c r="Y22" s="712"/>
      <c r="Z22" s="112"/>
      <c r="AA22" s="113"/>
      <c r="AB22" s="199"/>
      <c r="AC22" s="33"/>
      <c r="AD22" s="30"/>
      <c r="AE22" s="652" t="s">
        <v>34</v>
      </c>
      <c r="AF22" s="653"/>
      <c r="AG22" s="654" t="s">
        <v>35</v>
      </c>
      <c r="AH22" s="655"/>
      <c r="AJ22" s="2"/>
      <c r="AL22" s="2" t="b">
        <f t="shared" si="1"/>
        <v>1</v>
      </c>
      <c r="AM22" s="2" t="b">
        <f t="shared" si="2"/>
        <v>1</v>
      </c>
      <c r="AN22" s="2" t="b">
        <f t="shared" si="3"/>
        <v>1</v>
      </c>
      <c r="AO22" s="2" t="b">
        <f t="shared" si="4"/>
        <v>1</v>
      </c>
      <c r="AP22" s="2" t="b">
        <f t="shared" si="5"/>
        <v>1</v>
      </c>
      <c r="AQ22" s="2" t="b">
        <f t="shared" si="6"/>
        <v>1</v>
      </c>
      <c r="AR22" s="2" t="b">
        <f t="shared" si="7"/>
        <v>1</v>
      </c>
      <c r="AS22" s="2" t="b">
        <f t="shared" si="8"/>
        <v>1</v>
      </c>
    </row>
    <row r="23" spans="2:45">
      <c r="B23" s="29" t="s">
        <v>36</v>
      </c>
      <c r="C23" s="30" t="s">
        <v>37</v>
      </c>
      <c r="D23" s="656" t="s">
        <v>38</v>
      </c>
      <c r="E23" s="657"/>
      <c r="F23" s="658" t="s">
        <v>38</v>
      </c>
      <c r="G23" s="657"/>
      <c r="I23" s="2"/>
      <c r="K23" s="29" t="s">
        <v>36</v>
      </c>
      <c r="L23" s="30" t="s">
        <v>37</v>
      </c>
      <c r="M23" s="656" t="s">
        <v>38</v>
      </c>
      <c r="N23" s="657"/>
      <c r="O23" s="658" t="s">
        <v>38</v>
      </c>
      <c r="P23" s="657"/>
      <c r="R23" s="2"/>
      <c r="S23" s="199"/>
      <c r="T23" s="138" t="s">
        <v>36</v>
      </c>
      <c r="U23" s="139" t="s">
        <v>37</v>
      </c>
      <c r="V23" s="713" t="s">
        <v>38</v>
      </c>
      <c r="W23" s="714"/>
      <c r="X23" s="715" t="s">
        <v>38</v>
      </c>
      <c r="Y23" s="714"/>
      <c r="Z23" s="112"/>
      <c r="AA23" s="113"/>
      <c r="AB23" s="199"/>
      <c r="AC23" s="29" t="s">
        <v>36</v>
      </c>
      <c r="AD23" s="30" t="s">
        <v>37</v>
      </c>
      <c r="AE23" s="656" t="s">
        <v>38</v>
      </c>
      <c r="AF23" s="657"/>
      <c r="AG23" s="658" t="s">
        <v>38</v>
      </c>
      <c r="AH23" s="657"/>
      <c r="AJ23" s="2"/>
      <c r="AL23" s="2" t="b">
        <f t="shared" si="1"/>
        <v>1</v>
      </c>
      <c r="AM23" s="2" t="b">
        <f t="shared" si="2"/>
        <v>1</v>
      </c>
      <c r="AN23" s="2" t="b">
        <f t="shared" si="3"/>
        <v>1</v>
      </c>
      <c r="AO23" s="2" t="b">
        <f t="shared" si="4"/>
        <v>1</v>
      </c>
      <c r="AP23" s="2" t="b">
        <f t="shared" si="5"/>
        <v>1</v>
      </c>
      <c r="AQ23" s="2" t="b">
        <f t="shared" si="6"/>
        <v>1</v>
      </c>
      <c r="AR23" s="2" t="b">
        <f t="shared" si="7"/>
        <v>1</v>
      </c>
      <c r="AS23" s="2" t="b">
        <f t="shared" si="8"/>
        <v>1</v>
      </c>
    </row>
    <row r="24" spans="2:45">
      <c r="B24" s="33"/>
      <c r="C24" s="644"/>
      <c r="D24" s="645"/>
      <c r="E24" s="646"/>
      <c r="F24" s="645"/>
      <c r="G24" s="646"/>
      <c r="I24" s="2"/>
      <c r="K24" s="33"/>
      <c r="L24" s="644"/>
      <c r="M24" s="645"/>
      <c r="N24" s="646"/>
      <c r="O24" s="645"/>
      <c r="P24" s="646"/>
      <c r="R24" s="2"/>
      <c r="S24" s="199"/>
      <c r="T24" s="142"/>
      <c r="U24" s="701"/>
      <c r="V24" s="702"/>
      <c r="W24" s="703"/>
      <c r="X24" s="702"/>
      <c r="Y24" s="703"/>
      <c r="Z24" s="112"/>
      <c r="AA24" s="113"/>
      <c r="AB24" s="199"/>
      <c r="AC24" s="33"/>
      <c r="AD24" s="644"/>
      <c r="AE24" s="645"/>
      <c r="AF24" s="646"/>
      <c r="AG24" s="645"/>
      <c r="AH24" s="646"/>
      <c r="AJ24" s="2"/>
      <c r="AL24" s="2" t="b">
        <f t="shared" si="1"/>
        <v>1</v>
      </c>
      <c r="AM24" s="2" t="b">
        <f t="shared" si="2"/>
        <v>1</v>
      </c>
      <c r="AN24" s="2" t="b">
        <f t="shared" si="3"/>
        <v>1</v>
      </c>
      <c r="AO24" s="2" t="b">
        <f t="shared" si="4"/>
        <v>1</v>
      </c>
      <c r="AP24" s="2" t="b">
        <f t="shared" si="5"/>
        <v>1</v>
      </c>
      <c r="AQ24" s="2" t="b">
        <f t="shared" si="6"/>
        <v>1</v>
      </c>
      <c r="AR24" s="2" t="b">
        <f t="shared" si="7"/>
        <v>1</v>
      </c>
      <c r="AS24" s="2" t="b">
        <f t="shared" si="8"/>
        <v>1</v>
      </c>
    </row>
    <row r="25" spans="2:45">
      <c r="B25" s="35" t="s">
        <v>39</v>
      </c>
      <c r="C25" s="644"/>
      <c r="D25" s="645"/>
      <c r="E25" s="646"/>
      <c r="F25" s="645"/>
      <c r="G25" s="646"/>
      <c r="I25" s="2"/>
      <c r="K25" s="35" t="s">
        <v>39</v>
      </c>
      <c r="L25" s="644"/>
      <c r="M25" s="645"/>
      <c r="N25" s="646"/>
      <c r="O25" s="645"/>
      <c r="P25" s="646"/>
      <c r="R25" s="2"/>
      <c r="S25" s="199"/>
      <c r="T25" s="144" t="s">
        <v>39</v>
      </c>
      <c r="U25" s="701"/>
      <c r="V25" s="702"/>
      <c r="W25" s="703"/>
      <c r="X25" s="702"/>
      <c r="Y25" s="703"/>
      <c r="Z25" s="112"/>
      <c r="AA25" s="113"/>
      <c r="AB25" s="199"/>
      <c r="AC25" s="35" t="s">
        <v>39</v>
      </c>
      <c r="AD25" s="644"/>
      <c r="AE25" s="645"/>
      <c r="AF25" s="646"/>
      <c r="AG25" s="645"/>
      <c r="AH25" s="646"/>
      <c r="AJ25" s="2"/>
      <c r="AL25" s="2" t="b">
        <f t="shared" si="1"/>
        <v>1</v>
      </c>
      <c r="AM25" s="2" t="b">
        <f t="shared" si="2"/>
        <v>1</v>
      </c>
      <c r="AN25" s="2" t="b">
        <f t="shared" si="3"/>
        <v>1</v>
      </c>
      <c r="AO25" s="2" t="b">
        <f t="shared" si="4"/>
        <v>1</v>
      </c>
      <c r="AP25" s="2" t="b">
        <f t="shared" si="5"/>
        <v>1</v>
      </c>
      <c r="AQ25" s="2" t="b">
        <f t="shared" si="6"/>
        <v>1</v>
      </c>
      <c r="AR25" s="2" t="b">
        <f t="shared" si="7"/>
        <v>1</v>
      </c>
      <c r="AS25" s="2" t="b">
        <f t="shared" si="8"/>
        <v>1</v>
      </c>
    </row>
    <row r="26" spans="2:45">
      <c r="B26" s="34" t="s">
        <v>40</v>
      </c>
      <c r="C26" s="30"/>
      <c r="D26" s="85">
        <f t="shared" ref="D26:D32" si="12">M26/(1+VAT_2022)</f>
        <v>3.1565217391304353E-5</v>
      </c>
      <c r="E26" s="87">
        <f>D26/10</f>
        <v>3.1565217391304354E-6</v>
      </c>
      <c r="F26" s="85">
        <f t="shared" ref="F26:F33" si="13">O26/(1+VAT_2022)</f>
        <v>5.5652173913043484E-4</v>
      </c>
      <c r="G26" s="87">
        <f t="shared" ref="G26:G33" si="14">F26/10</f>
        <v>5.5652173913043487E-5</v>
      </c>
      <c r="I26" s="2"/>
      <c r="K26" s="34" t="s">
        <v>40</v>
      </c>
      <c r="L26" s="30"/>
      <c r="M26" s="36">
        <v>3.6300000000000001E-5</v>
      </c>
      <c r="N26" s="37">
        <v>3.63E-6</v>
      </c>
      <c r="O26" s="36">
        <v>6.4000000000000005E-4</v>
      </c>
      <c r="P26" s="37">
        <v>6.3999999999999997E-5</v>
      </c>
      <c r="R26" s="2"/>
      <c r="S26" s="199"/>
      <c r="T26" s="143" t="s">
        <v>40</v>
      </c>
      <c r="U26" s="139"/>
      <c r="V26" s="145">
        <f t="shared" ref="V26:V32" si="15">D26*(1+VAT_2025)</f>
        <v>3.6457826086956531E-5</v>
      </c>
      <c r="W26" s="146">
        <f>V26/10</f>
        <v>3.6457826086956532E-6</v>
      </c>
      <c r="X26" s="145">
        <f t="shared" ref="X26:X33" si="16">F26*(1+VAT_2025)</f>
        <v>6.427826086956522E-4</v>
      </c>
      <c r="Y26" s="146">
        <f>X26/10</f>
        <v>6.4278260869565218E-5</v>
      </c>
      <c r="Z26" s="112"/>
      <c r="AA26" s="113"/>
      <c r="AB26" s="199"/>
      <c r="AC26" s="34" t="s">
        <v>40</v>
      </c>
      <c r="AD26" s="30"/>
      <c r="AE26" s="85">
        <f t="shared" ref="AE26:AE32" si="17">M26*(1+VAT_2025)/(1+VAT_2022)</f>
        <v>3.6457826086956531E-5</v>
      </c>
      <c r="AF26" s="87">
        <f>AE26/10</f>
        <v>3.6457826086956532E-6</v>
      </c>
      <c r="AG26" s="85">
        <f t="shared" ref="AG26:AG33" si="18">O26*(1+VAT_2025)/(1+VAT_2022)</f>
        <v>6.4278260869565231E-4</v>
      </c>
      <c r="AH26" s="87">
        <f>AG26/10</f>
        <v>6.4278260869565231E-5</v>
      </c>
      <c r="AJ26" s="2"/>
      <c r="AL26" s="2" t="b">
        <f t="shared" si="1"/>
        <v>1</v>
      </c>
      <c r="AM26" s="2" t="b">
        <f t="shared" si="2"/>
        <v>1</v>
      </c>
      <c r="AN26" s="2" t="b">
        <f t="shared" si="3"/>
        <v>1</v>
      </c>
      <c r="AO26" s="2" t="b">
        <f t="shared" si="4"/>
        <v>1</v>
      </c>
      <c r="AP26" s="109" t="b">
        <f>ROUND(X27,10)=ROUND(AG27,10)</f>
        <v>1</v>
      </c>
      <c r="AQ26" s="110" t="b">
        <f>ROUND(Y27,10)=ROUND(AH27,10)</f>
        <v>1</v>
      </c>
      <c r="AR26" s="2" t="b">
        <f t="shared" si="7"/>
        <v>1</v>
      </c>
      <c r="AS26" s="2" t="b">
        <f t="shared" si="8"/>
        <v>1</v>
      </c>
    </row>
    <row r="27" spans="2:45">
      <c r="B27" s="34" t="s">
        <v>41</v>
      </c>
      <c r="C27" s="30"/>
      <c r="D27" s="85">
        <f t="shared" si="12"/>
        <v>2.7217391304347828E-5</v>
      </c>
      <c r="E27" s="87">
        <f t="shared" ref="E27:E32" si="19">D27/10</f>
        <v>2.7217391304347828E-6</v>
      </c>
      <c r="F27" s="85">
        <f t="shared" si="13"/>
        <v>5.3043478260869571E-4</v>
      </c>
      <c r="G27" s="87">
        <f t="shared" si="14"/>
        <v>5.3043478260869574E-5</v>
      </c>
      <c r="I27" s="2"/>
      <c r="K27" s="34" t="s">
        <v>41</v>
      </c>
      <c r="L27" s="30"/>
      <c r="M27" s="36">
        <v>3.1300000000000002E-5</v>
      </c>
      <c r="N27" s="37">
        <v>3.1300000000000001E-6</v>
      </c>
      <c r="O27" s="36">
        <v>6.0999999999999997E-4</v>
      </c>
      <c r="P27" s="37">
        <v>6.0999999999999999E-5</v>
      </c>
      <c r="R27" s="2"/>
      <c r="S27" s="199"/>
      <c r="T27" s="143" t="s">
        <v>41</v>
      </c>
      <c r="U27" s="139"/>
      <c r="V27" s="145">
        <f t="shared" si="15"/>
        <v>3.1436086956521744E-5</v>
      </c>
      <c r="W27" s="146">
        <f t="shared" ref="W27:W32" si="20">V27/10</f>
        <v>3.1436086956521744E-6</v>
      </c>
      <c r="X27" s="147">
        <f t="shared" si="16"/>
        <v>6.1265217391304357E-4</v>
      </c>
      <c r="Y27" s="146">
        <f t="shared" ref="Y27:Y33" si="21">X27/10</f>
        <v>6.1265217391304357E-5</v>
      </c>
      <c r="Z27" s="112"/>
      <c r="AA27" s="113"/>
      <c r="AB27" s="199"/>
      <c r="AC27" s="34" t="s">
        <v>41</v>
      </c>
      <c r="AD27" s="30"/>
      <c r="AE27" s="85">
        <f t="shared" si="17"/>
        <v>3.1436086956521744E-5</v>
      </c>
      <c r="AF27" s="87">
        <f t="shared" ref="AF27:AF32" si="22">AE27/10</f>
        <v>3.1436086956521744E-6</v>
      </c>
      <c r="AG27" s="91">
        <f t="shared" si="18"/>
        <v>6.1265217391304346E-4</v>
      </c>
      <c r="AH27" s="97">
        <f t="shared" ref="AH27:AH33" si="23">AG27/10</f>
        <v>6.1265217391304343E-5</v>
      </c>
      <c r="AJ27" s="2"/>
      <c r="AL27" s="2" t="b">
        <f t="shared" si="1"/>
        <v>1</v>
      </c>
      <c r="AM27" s="2" t="b">
        <f t="shared" si="2"/>
        <v>1</v>
      </c>
      <c r="AN27" s="2" t="b">
        <f t="shared" si="3"/>
        <v>1</v>
      </c>
      <c r="AO27" s="2" t="b">
        <f t="shared" si="4"/>
        <v>1</v>
      </c>
      <c r="AP27" s="2" t="b">
        <f t="shared" si="5"/>
        <v>1</v>
      </c>
      <c r="AQ27" s="2" t="b">
        <f t="shared" si="6"/>
        <v>1</v>
      </c>
      <c r="AR27" s="2" t="b">
        <f t="shared" si="7"/>
        <v>1</v>
      </c>
      <c r="AS27" s="2" t="b">
        <f t="shared" si="8"/>
        <v>1</v>
      </c>
    </row>
    <row r="28" spans="2:45">
      <c r="B28" s="34" t="s">
        <v>42</v>
      </c>
      <c r="C28" s="30"/>
      <c r="D28" s="85">
        <f t="shared" si="12"/>
        <v>2.547826086956522E-5</v>
      </c>
      <c r="E28" s="87">
        <f t="shared" si="19"/>
        <v>2.5478260869565221E-6</v>
      </c>
      <c r="F28" s="85">
        <f t="shared" si="13"/>
        <v>5.0521739130434784E-4</v>
      </c>
      <c r="G28" s="87">
        <f t="shared" si="14"/>
        <v>5.0521739130434781E-5</v>
      </c>
      <c r="I28" s="2"/>
      <c r="K28" s="34" t="s">
        <v>42</v>
      </c>
      <c r="L28" s="30"/>
      <c r="M28" s="36">
        <v>2.9300000000000001E-5</v>
      </c>
      <c r="N28" s="37">
        <v>2.9299999999999999E-6</v>
      </c>
      <c r="O28" s="36">
        <v>5.8100000000000003E-4</v>
      </c>
      <c r="P28" s="37">
        <v>5.8100000000000003E-5</v>
      </c>
      <c r="R28" s="2"/>
      <c r="S28" s="199"/>
      <c r="T28" s="143" t="s">
        <v>42</v>
      </c>
      <c r="U28" s="139"/>
      <c r="V28" s="145">
        <f t="shared" si="15"/>
        <v>2.9427391304347829E-5</v>
      </c>
      <c r="W28" s="146">
        <f t="shared" si="20"/>
        <v>2.9427391304347829E-6</v>
      </c>
      <c r="X28" s="145">
        <f t="shared" si="16"/>
        <v>5.8352608695652175E-4</v>
      </c>
      <c r="Y28" s="146">
        <f t="shared" si="21"/>
        <v>5.8352608695652177E-5</v>
      </c>
      <c r="Z28" s="112"/>
      <c r="AA28" s="113"/>
      <c r="AB28" s="199"/>
      <c r="AC28" s="34" t="s">
        <v>42</v>
      </c>
      <c r="AD28" s="30"/>
      <c r="AE28" s="85">
        <f t="shared" si="17"/>
        <v>2.9427391304347833E-5</v>
      </c>
      <c r="AF28" s="87">
        <f t="shared" si="22"/>
        <v>2.9427391304347834E-6</v>
      </c>
      <c r="AG28" s="91">
        <f t="shared" si="18"/>
        <v>5.8352608695652185E-4</v>
      </c>
      <c r="AH28" s="97">
        <f t="shared" si="23"/>
        <v>5.8352608695652184E-5</v>
      </c>
      <c r="AJ28" s="2"/>
      <c r="AL28" s="2" t="b">
        <f t="shared" si="1"/>
        <v>1</v>
      </c>
      <c r="AM28" s="2" t="b">
        <f t="shared" si="2"/>
        <v>1</v>
      </c>
      <c r="AN28" s="2" t="b">
        <f t="shared" si="3"/>
        <v>1</v>
      </c>
      <c r="AO28" s="2" t="b">
        <f t="shared" si="4"/>
        <v>1</v>
      </c>
      <c r="AP28" s="2" t="b">
        <f t="shared" si="5"/>
        <v>1</v>
      </c>
      <c r="AQ28" s="2" t="b">
        <f t="shared" si="6"/>
        <v>1</v>
      </c>
      <c r="AR28" s="2" t="b">
        <f t="shared" si="7"/>
        <v>1</v>
      </c>
      <c r="AS28" s="2" t="b">
        <f t="shared" si="8"/>
        <v>1</v>
      </c>
    </row>
    <row r="29" spans="2:45">
      <c r="B29" s="34" t="s">
        <v>43</v>
      </c>
      <c r="C29" s="30"/>
      <c r="D29" s="85">
        <f t="shared" si="12"/>
        <v>1.930434782608696E-5</v>
      </c>
      <c r="E29" s="87">
        <f t="shared" si="19"/>
        <v>1.930434782608696E-6</v>
      </c>
      <c r="F29" s="85">
        <f t="shared" si="13"/>
        <v>4.8000000000000001E-4</v>
      </c>
      <c r="G29" s="87">
        <f t="shared" si="14"/>
        <v>4.8000000000000001E-5</v>
      </c>
      <c r="I29" s="2"/>
      <c r="K29" s="34" t="s">
        <v>43</v>
      </c>
      <c r="L29" s="30"/>
      <c r="M29" s="36">
        <v>2.2200000000000001E-5</v>
      </c>
      <c r="N29" s="37">
        <v>2.2199999999999999E-6</v>
      </c>
      <c r="O29" s="36">
        <v>5.5199999999999997E-4</v>
      </c>
      <c r="P29" s="37">
        <v>5.52E-5</v>
      </c>
      <c r="R29" s="2"/>
      <c r="S29" s="199"/>
      <c r="T29" s="143" t="s">
        <v>43</v>
      </c>
      <c r="U29" s="139"/>
      <c r="V29" s="145">
        <f t="shared" si="15"/>
        <v>2.229652173913044E-5</v>
      </c>
      <c r="W29" s="146">
        <f t="shared" si="20"/>
        <v>2.229652173913044E-6</v>
      </c>
      <c r="X29" s="145">
        <f t="shared" si="16"/>
        <v>5.5440000000000003E-4</v>
      </c>
      <c r="Y29" s="146">
        <f t="shared" si="21"/>
        <v>5.5440000000000005E-5</v>
      </c>
      <c r="Z29" s="112"/>
      <c r="AA29" s="113"/>
      <c r="AB29" s="199"/>
      <c r="AC29" s="34" t="s">
        <v>43</v>
      </c>
      <c r="AD29" s="30"/>
      <c r="AE29" s="85">
        <f t="shared" si="17"/>
        <v>2.2296521739130436E-5</v>
      </c>
      <c r="AF29" s="87">
        <f t="shared" si="22"/>
        <v>2.2296521739130436E-6</v>
      </c>
      <c r="AG29" s="91">
        <f t="shared" si="18"/>
        <v>5.5440000000000003E-4</v>
      </c>
      <c r="AH29" s="97">
        <f t="shared" si="23"/>
        <v>5.5440000000000005E-5</v>
      </c>
      <c r="AJ29" s="2"/>
      <c r="AL29" s="2" t="b">
        <f t="shared" si="1"/>
        <v>1</v>
      </c>
      <c r="AM29" s="2" t="b">
        <f t="shared" si="2"/>
        <v>1</v>
      </c>
      <c r="AN29" s="2" t="b">
        <f t="shared" si="3"/>
        <v>1</v>
      </c>
      <c r="AO29" s="2" t="b">
        <f t="shared" si="4"/>
        <v>1</v>
      </c>
      <c r="AP29" s="2" t="b">
        <f t="shared" si="5"/>
        <v>1</v>
      </c>
      <c r="AQ29" s="2" t="b">
        <f t="shared" si="6"/>
        <v>1</v>
      </c>
      <c r="AR29" s="2" t="b">
        <f t="shared" si="7"/>
        <v>1</v>
      </c>
      <c r="AS29" s="2" t="b">
        <f t="shared" si="8"/>
        <v>1</v>
      </c>
    </row>
    <row r="30" spans="2:45">
      <c r="B30" s="34" t="s">
        <v>44</v>
      </c>
      <c r="C30" s="30"/>
      <c r="D30" s="85">
        <f t="shared" si="12"/>
        <v>1.4E-5</v>
      </c>
      <c r="E30" s="87">
        <f t="shared" si="19"/>
        <v>1.3999999999999999E-6</v>
      </c>
      <c r="F30" s="85">
        <f t="shared" si="13"/>
        <v>4.5478260869565224E-4</v>
      </c>
      <c r="G30" s="87">
        <f t="shared" si="14"/>
        <v>4.5478260869565222E-5</v>
      </c>
      <c r="I30" s="2"/>
      <c r="K30" s="34" t="s">
        <v>44</v>
      </c>
      <c r="L30" s="30"/>
      <c r="M30" s="36">
        <v>1.6099999999999998E-5</v>
      </c>
      <c r="N30" s="37">
        <v>1.61E-6</v>
      </c>
      <c r="O30" s="36">
        <v>5.2300000000000003E-4</v>
      </c>
      <c r="P30" s="37">
        <v>5.2299999999999997E-5</v>
      </c>
      <c r="R30" s="2"/>
      <c r="S30" s="199"/>
      <c r="T30" s="143" t="s">
        <v>44</v>
      </c>
      <c r="U30" s="139"/>
      <c r="V30" s="145">
        <f t="shared" si="15"/>
        <v>1.6169999999999999E-5</v>
      </c>
      <c r="W30" s="146">
        <f t="shared" si="20"/>
        <v>1.6169999999999999E-6</v>
      </c>
      <c r="X30" s="145">
        <f t="shared" si="16"/>
        <v>5.2527391304347832E-4</v>
      </c>
      <c r="Y30" s="146">
        <f t="shared" si="21"/>
        <v>5.2527391304347832E-5</v>
      </c>
      <c r="Z30" s="112"/>
      <c r="AA30" s="113"/>
      <c r="AB30" s="199"/>
      <c r="AC30" s="34" t="s">
        <v>44</v>
      </c>
      <c r="AD30" s="30"/>
      <c r="AE30" s="85">
        <f t="shared" si="17"/>
        <v>1.6169999999999999E-5</v>
      </c>
      <c r="AF30" s="87">
        <f t="shared" si="22"/>
        <v>1.6169999999999999E-6</v>
      </c>
      <c r="AG30" s="91">
        <f t="shared" si="18"/>
        <v>5.2527391304347843E-4</v>
      </c>
      <c r="AH30" s="97">
        <f t="shared" si="23"/>
        <v>5.2527391304347845E-5</v>
      </c>
      <c r="AJ30" s="2"/>
      <c r="AL30" s="2" t="b">
        <f t="shared" si="1"/>
        <v>1</v>
      </c>
      <c r="AM30" s="2" t="b">
        <f t="shared" si="2"/>
        <v>1</v>
      </c>
      <c r="AN30" s="2" t="b">
        <f t="shared" si="3"/>
        <v>1</v>
      </c>
      <c r="AO30" s="2" t="b">
        <f t="shared" si="4"/>
        <v>1</v>
      </c>
      <c r="AP30" s="111" t="b">
        <f>ROUND(X31,10)=ROUND(AG31,10)</f>
        <v>1</v>
      </c>
      <c r="AQ30" s="2" t="b">
        <f t="shared" si="6"/>
        <v>1</v>
      </c>
      <c r="AR30" s="2" t="b">
        <f t="shared" si="7"/>
        <v>1</v>
      </c>
      <c r="AS30" s="2" t="b">
        <f t="shared" si="8"/>
        <v>1</v>
      </c>
    </row>
    <row r="31" spans="2:45">
      <c r="B31" s="34" t="s">
        <v>45</v>
      </c>
      <c r="C31" s="30"/>
      <c r="D31" s="85">
        <f t="shared" si="12"/>
        <v>1.0521739130434783E-5</v>
      </c>
      <c r="E31" s="87">
        <f t="shared" si="19"/>
        <v>1.0521739130434782E-6</v>
      </c>
      <c r="F31" s="85">
        <f t="shared" si="13"/>
        <v>4.2956521739130436E-4</v>
      </c>
      <c r="G31" s="87">
        <f t="shared" si="14"/>
        <v>4.2956521739130435E-5</v>
      </c>
      <c r="I31" s="2"/>
      <c r="K31" s="34" t="s">
        <v>45</v>
      </c>
      <c r="L31" s="30"/>
      <c r="M31" s="36">
        <v>1.2099999999999999E-5</v>
      </c>
      <c r="N31" s="37">
        <v>1.2100000000000001E-6</v>
      </c>
      <c r="O31" s="36">
        <v>4.9399999999999997E-4</v>
      </c>
      <c r="P31" s="37">
        <v>4.9400000000000001E-5</v>
      </c>
      <c r="R31" s="2"/>
      <c r="S31" s="199"/>
      <c r="T31" s="143" t="s">
        <v>45</v>
      </c>
      <c r="U31" s="139"/>
      <c r="V31" s="145">
        <f t="shared" si="15"/>
        <v>1.2152608695652174E-5</v>
      </c>
      <c r="W31" s="146">
        <f t="shared" si="20"/>
        <v>1.2152608695652173E-6</v>
      </c>
      <c r="X31" s="147">
        <f t="shared" si="16"/>
        <v>4.961478260869566E-4</v>
      </c>
      <c r="Y31" s="146">
        <f t="shared" si="21"/>
        <v>4.9614782608695659E-5</v>
      </c>
      <c r="Z31" s="112"/>
      <c r="AA31" s="113"/>
      <c r="AB31" s="199"/>
      <c r="AC31" s="34" t="s">
        <v>45</v>
      </c>
      <c r="AD31" s="30"/>
      <c r="AE31" s="85">
        <f t="shared" si="17"/>
        <v>1.2152608695652176E-5</v>
      </c>
      <c r="AF31" s="87">
        <f t="shared" si="22"/>
        <v>1.2152608695652175E-6</v>
      </c>
      <c r="AG31" s="91">
        <f t="shared" si="18"/>
        <v>4.961478260869565E-4</v>
      </c>
      <c r="AH31" s="97">
        <f t="shared" si="23"/>
        <v>4.9614782608695652E-5</v>
      </c>
      <c r="AJ31" s="2"/>
      <c r="AL31" s="2" t="b">
        <f t="shared" si="1"/>
        <v>1</v>
      </c>
      <c r="AM31" s="2" t="b">
        <f t="shared" si="2"/>
        <v>1</v>
      </c>
      <c r="AN31" s="2" t="b">
        <f t="shared" si="3"/>
        <v>1</v>
      </c>
      <c r="AO31" s="2" t="b">
        <f t="shared" si="4"/>
        <v>1</v>
      </c>
      <c r="AP31" s="2" t="b">
        <f t="shared" si="5"/>
        <v>1</v>
      </c>
      <c r="AQ31" s="2" t="b">
        <f t="shared" si="6"/>
        <v>1</v>
      </c>
      <c r="AR31" s="2" t="b">
        <f t="shared" si="7"/>
        <v>1</v>
      </c>
      <c r="AS31" s="2" t="b">
        <f t="shared" si="8"/>
        <v>1</v>
      </c>
    </row>
    <row r="32" spans="2:45">
      <c r="B32" s="34" t="s">
        <v>46</v>
      </c>
      <c r="C32" s="30"/>
      <c r="D32" s="85">
        <f t="shared" si="12"/>
        <v>6.1391304347826096E-6</v>
      </c>
      <c r="E32" s="87">
        <f t="shared" si="19"/>
        <v>6.13913043478261E-7</v>
      </c>
      <c r="F32" s="85">
        <f t="shared" si="13"/>
        <v>4.0434782608695659E-4</v>
      </c>
      <c r="G32" s="87">
        <f t="shared" si="14"/>
        <v>4.0434782608695662E-5</v>
      </c>
      <c r="I32" s="2"/>
      <c r="K32" s="34" t="s">
        <v>46</v>
      </c>
      <c r="L32" s="30"/>
      <c r="M32" s="36">
        <v>7.0600000000000002E-6</v>
      </c>
      <c r="N32" s="37">
        <v>7.06E-7</v>
      </c>
      <c r="O32" s="36">
        <v>4.6500000000000003E-4</v>
      </c>
      <c r="P32" s="37">
        <v>4.6499999999999999E-5</v>
      </c>
      <c r="R32" s="2"/>
      <c r="S32" s="199"/>
      <c r="T32" s="143" t="s">
        <v>46</v>
      </c>
      <c r="U32" s="139"/>
      <c r="V32" s="145">
        <f t="shared" si="15"/>
        <v>7.0906956521739141E-6</v>
      </c>
      <c r="W32" s="146">
        <f t="shared" si="20"/>
        <v>7.0906956521739137E-7</v>
      </c>
      <c r="X32" s="145">
        <f t="shared" si="16"/>
        <v>4.6702173913043489E-4</v>
      </c>
      <c r="Y32" s="146">
        <f t="shared" si="21"/>
        <v>4.6702173913043486E-5</v>
      </c>
      <c r="Z32" s="112"/>
      <c r="AA32" s="113"/>
      <c r="AB32" s="199"/>
      <c r="AC32" s="34" t="s">
        <v>46</v>
      </c>
      <c r="AD32" s="30"/>
      <c r="AE32" s="85">
        <f t="shared" si="17"/>
        <v>7.0906956521739141E-6</v>
      </c>
      <c r="AF32" s="87">
        <f t="shared" si="22"/>
        <v>7.0906956521739137E-7</v>
      </c>
      <c r="AG32" s="85">
        <f t="shared" si="18"/>
        <v>4.6702173913043484E-4</v>
      </c>
      <c r="AH32" s="87">
        <f t="shared" si="23"/>
        <v>4.6702173913043486E-5</v>
      </c>
      <c r="AJ32" s="2"/>
      <c r="AL32" s="2" t="b">
        <f t="shared" si="1"/>
        <v>1</v>
      </c>
      <c r="AM32" s="2" t="b">
        <f t="shared" si="2"/>
        <v>1</v>
      </c>
      <c r="AN32" s="2" t="b">
        <f t="shared" si="3"/>
        <v>1</v>
      </c>
      <c r="AO32" s="2" t="b">
        <f t="shared" si="4"/>
        <v>1</v>
      </c>
      <c r="AP32" s="2" t="b">
        <f t="shared" si="5"/>
        <v>1</v>
      </c>
      <c r="AQ32" s="2" t="b">
        <f t="shared" si="6"/>
        <v>1</v>
      </c>
      <c r="AR32" s="2" t="b">
        <f t="shared" si="7"/>
        <v>1</v>
      </c>
      <c r="AS32" s="2" t="b">
        <f t="shared" si="8"/>
        <v>1</v>
      </c>
    </row>
    <row r="33" spans="2:45" ht="16" customHeight="1">
      <c r="B33" s="12" t="s">
        <v>47</v>
      </c>
      <c r="C33" s="31"/>
      <c r="D33" s="38"/>
      <c r="E33" s="39"/>
      <c r="F33" s="86">
        <f t="shared" si="13"/>
        <v>3.7913043478260877E-4</v>
      </c>
      <c r="G33" s="88">
        <f t="shared" si="14"/>
        <v>3.7913043478260876E-5</v>
      </c>
      <c r="I33" s="2"/>
      <c r="K33" s="12" t="s">
        <v>47</v>
      </c>
      <c r="L33" s="31"/>
      <c r="M33" s="38"/>
      <c r="N33" s="39"/>
      <c r="O33" s="38">
        <v>4.3600000000000003E-4</v>
      </c>
      <c r="P33" s="39">
        <v>4.3600000000000003E-5</v>
      </c>
      <c r="R33" s="2"/>
      <c r="S33" s="199"/>
      <c r="T33" s="119" t="s">
        <v>47</v>
      </c>
      <c r="U33" s="140"/>
      <c r="V33" s="148"/>
      <c r="W33" s="149"/>
      <c r="X33" s="150">
        <f t="shared" si="16"/>
        <v>4.3789565217391312E-4</v>
      </c>
      <c r="Y33" s="151">
        <f t="shared" si="21"/>
        <v>4.3789565217391313E-5</v>
      </c>
      <c r="Z33" s="112"/>
      <c r="AA33" s="113"/>
      <c r="AB33" s="199"/>
      <c r="AC33" s="12" t="s">
        <v>47</v>
      </c>
      <c r="AD33" s="31"/>
      <c r="AE33" s="38"/>
      <c r="AF33" s="39"/>
      <c r="AG33" s="86">
        <f t="shared" si="18"/>
        <v>4.3789565217391307E-4</v>
      </c>
      <c r="AH33" s="88">
        <f t="shared" si="23"/>
        <v>4.3789565217391307E-5</v>
      </c>
      <c r="AJ33" s="2"/>
      <c r="AL33" s="2" t="b">
        <f t="shared" si="1"/>
        <v>1</v>
      </c>
      <c r="AM33" s="2" t="b">
        <f t="shared" si="2"/>
        <v>1</v>
      </c>
      <c r="AN33" s="2" t="b">
        <f t="shared" si="3"/>
        <v>1</v>
      </c>
      <c r="AO33" s="2" t="b">
        <f t="shared" si="4"/>
        <v>1</v>
      </c>
      <c r="AP33" s="2" t="b">
        <f t="shared" si="5"/>
        <v>1</v>
      </c>
      <c r="AQ33" s="2" t="b">
        <f t="shared" si="6"/>
        <v>1</v>
      </c>
      <c r="AR33" s="2" t="b">
        <f t="shared" si="7"/>
        <v>1</v>
      </c>
      <c r="AS33" s="2" t="b">
        <f t="shared" si="8"/>
        <v>1</v>
      </c>
    </row>
    <row r="34" spans="2:45">
      <c r="B34" s="4" t="s">
        <v>48</v>
      </c>
      <c r="C34" s="5"/>
      <c r="D34" s="66"/>
      <c r="E34" s="5"/>
      <c r="F34" s="5"/>
      <c r="G34" s="6"/>
      <c r="K34" s="4" t="s">
        <v>48</v>
      </c>
      <c r="L34" s="5"/>
      <c r="M34" s="66"/>
      <c r="N34" s="5"/>
      <c r="O34" s="5"/>
      <c r="P34" s="6"/>
      <c r="S34" s="199"/>
      <c r="T34" s="152" t="s">
        <v>48</v>
      </c>
      <c r="U34" s="153"/>
      <c r="V34" s="154"/>
      <c r="W34" s="153"/>
      <c r="X34" s="153"/>
      <c r="Y34" s="155"/>
      <c r="Z34" s="112"/>
      <c r="AA34" s="112"/>
      <c r="AB34" s="199"/>
      <c r="AC34" s="4" t="s">
        <v>48</v>
      </c>
      <c r="AD34" s="5"/>
      <c r="AE34" s="66"/>
      <c r="AF34" s="5"/>
      <c r="AG34" s="5"/>
      <c r="AH34" s="6"/>
      <c r="AL34" s="2" t="b">
        <f t="shared" si="1"/>
        <v>1</v>
      </c>
      <c r="AM34" s="2" t="b">
        <f t="shared" si="2"/>
        <v>1</v>
      </c>
      <c r="AN34" s="2" t="b">
        <f t="shared" si="3"/>
        <v>1</v>
      </c>
      <c r="AO34" s="2" t="b">
        <f t="shared" si="4"/>
        <v>1</v>
      </c>
      <c r="AP34" s="2" t="b">
        <f t="shared" si="5"/>
        <v>1</v>
      </c>
      <c r="AQ34" s="2" t="b">
        <f t="shared" si="6"/>
        <v>1</v>
      </c>
      <c r="AR34" s="2" t="b">
        <f t="shared" si="7"/>
        <v>1</v>
      </c>
      <c r="AS34" s="2" t="b">
        <f t="shared" si="8"/>
        <v>1</v>
      </c>
    </row>
    <row r="35" spans="2:45">
      <c r="B35" s="40"/>
      <c r="C35" s="28"/>
      <c r="D35" s="647"/>
      <c r="E35" s="647"/>
      <c r="F35" s="28"/>
      <c r="G35" s="42"/>
      <c r="K35" s="40"/>
      <c r="L35" s="28"/>
      <c r="M35" s="647"/>
      <c r="N35" s="647"/>
      <c r="O35" s="28"/>
      <c r="P35" s="42"/>
      <c r="S35" s="199"/>
      <c r="T35" s="156"/>
      <c r="U35" s="137"/>
      <c r="V35" s="704"/>
      <c r="W35" s="704"/>
      <c r="X35" s="137"/>
      <c r="Y35" s="157"/>
      <c r="Z35" s="112"/>
      <c r="AA35" s="112"/>
      <c r="AB35" s="199"/>
      <c r="AC35" s="40"/>
      <c r="AD35" s="28"/>
      <c r="AE35" s="647"/>
      <c r="AF35" s="647"/>
      <c r="AG35" s="28"/>
      <c r="AH35" s="42"/>
      <c r="AL35" s="2" t="b">
        <f t="shared" si="1"/>
        <v>1</v>
      </c>
      <c r="AM35" s="2" t="b">
        <f t="shared" si="2"/>
        <v>1</v>
      </c>
      <c r="AN35" s="2" t="b">
        <f t="shared" si="3"/>
        <v>1</v>
      </c>
      <c r="AO35" s="2" t="b">
        <f t="shared" si="4"/>
        <v>1</v>
      </c>
      <c r="AP35" s="2" t="b">
        <f t="shared" si="5"/>
        <v>1</v>
      </c>
      <c r="AQ35" s="2" t="b">
        <f t="shared" si="6"/>
        <v>1</v>
      </c>
      <c r="AR35" s="2" t="b">
        <f t="shared" si="7"/>
        <v>1</v>
      </c>
      <c r="AS35" s="2" t="b">
        <f t="shared" si="8"/>
        <v>1</v>
      </c>
    </row>
    <row r="36" spans="2:45">
      <c r="B36" s="43" t="s">
        <v>49</v>
      </c>
      <c r="C36" s="44" t="s">
        <v>50</v>
      </c>
      <c r="D36" s="89">
        <f>M36/(1+VAT_2022)</f>
        <v>6.3130434782608701E-3</v>
      </c>
      <c r="E36" s="32" t="s">
        <v>51</v>
      </c>
      <c r="F36" s="89">
        <f>O36/(1+VAT_2022)</f>
        <v>6.3130434782608701E-3</v>
      </c>
      <c r="G36" s="46" t="s">
        <v>52</v>
      </c>
      <c r="I36" s="2"/>
      <c r="K36" s="43" t="s">
        <v>49</v>
      </c>
      <c r="L36" s="44" t="s">
        <v>50</v>
      </c>
      <c r="M36" s="45">
        <v>7.26E-3</v>
      </c>
      <c r="N36" s="32" t="s">
        <v>51</v>
      </c>
      <c r="O36" s="45">
        <v>7.26E-3</v>
      </c>
      <c r="P36" s="46" t="s">
        <v>52</v>
      </c>
      <c r="R36" s="2"/>
      <c r="S36" s="199"/>
      <c r="T36" s="158" t="s">
        <v>49</v>
      </c>
      <c r="U36" s="159" t="s">
        <v>50</v>
      </c>
      <c r="V36" s="160">
        <f>D36*(1+VAT_2025)</f>
        <v>7.2915652173913053E-3</v>
      </c>
      <c r="W36" s="190">
        <v>50</v>
      </c>
      <c r="X36" s="160">
        <f>F36*(1+VAT_2025)</f>
        <v>7.2915652173913053E-3</v>
      </c>
      <c r="Y36" s="191">
        <v>5</v>
      </c>
      <c r="Z36" s="112"/>
      <c r="AA36" s="113"/>
      <c r="AB36" s="199"/>
      <c r="AC36" s="43" t="s">
        <v>49</v>
      </c>
      <c r="AD36" s="44" t="s">
        <v>50</v>
      </c>
      <c r="AE36" s="89">
        <f>M36*(1+VAT_2025)/(1+VAT_2022)</f>
        <v>7.2915652173913053E-3</v>
      </c>
      <c r="AF36" s="196">
        <v>50</v>
      </c>
      <c r="AG36" s="89">
        <f>O36*(1+VAT_2025)/(1+VAT_2022)</f>
        <v>7.2915652173913053E-3</v>
      </c>
      <c r="AH36" s="197">
        <v>5</v>
      </c>
      <c r="AJ36" s="2"/>
      <c r="AL36" s="2" t="b">
        <f t="shared" si="1"/>
        <v>1</v>
      </c>
      <c r="AM36" s="2" t="b">
        <f t="shared" si="2"/>
        <v>1</v>
      </c>
      <c r="AN36" s="2" t="b">
        <f t="shared" si="3"/>
        <v>1</v>
      </c>
      <c r="AO36" s="2" t="b">
        <f t="shared" si="4"/>
        <v>1</v>
      </c>
      <c r="AP36" s="2" t="b">
        <f t="shared" si="5"/>
        <v>1</v>
      </c>
      <c r="AQ36" s="2" t="b">
        <f t="shared" si="6"/>
        <v>1</v>
      </c>
      <c r="AR36" s="2" t="b">
        <f t="shared" si="7"/>
        <v>1</v>
      </c>
      <c r="AS36" s="2" t="b">
        <f t="shared" si="8"/>
        <v>1</v>
      </c>
    </row>
    <row r="37" spans="2:45">
      <c r="S37" s="199"/>
      <c r="T37" s="113"/>
      <c r="U37" s="112"/>
      <c r="V37" s="112"/>
      <c r="W37" s="112"/>
      <c r="X37" s="112"/>
      <c r="Y37" s="112"/>
      <c r="Z37" s="112"/>
      <c r="AA37" s="112"/>
      <c r="AB37" s="199"/>
      <c r="AL37" s="2" t="b">
        <f t="shared" si="1"/>
        <v>1</v>
      </c>
      <c r="AM37" s="2" t="b">
        <f t="shared" si="2"/>
        <v>1</v>
      </c>
      <c r="AN37" s="2" t="b">
        <f t="shared" si="3"/>
        <v>1</v>
      </c>
      <c r="AO37" s="2" t="b">
        <f t="shared" si="4"/>
        <v>1</v>
      </c>
      <c r="AP37" s="2" t="b">
        <f t="shared" si="5"/>
        <v>1</v>
      </c>
      <c r="AQ37" s="2" t="b">
        <f t="shared" si="6"/>
        <v>1</v>
      </c>
      <c r="AR37" s="2" t="b">
        <f t="shared" si="7"/>
        <v>1</v>
      </c>
      <c r="AS37" s="2" t="b">
        <f t="shared" si="8"/>
        <v>1</v>
      </c>
    </row>
    <row r="38" spans="2:45">
      <c r="B38" s="47" t="s">
        <v>53</v>
      </c>
      <c r="C38" s="25"/>
      <c r="D38" s="627" t="s">
        <v>54</v>
      </c>
      <c r="E38" s="628"/>
      <c r="F38" s="629"/>
      <c r="G38" s="628" t="s">
        <v>55</v>
      </c>
      <c r="H38" s="628"/>
      <c r="I38" s="629"/>
      <c r="K38" s="47" t="s">
        <v>53</v>
      </c>
      <c r="L38" s="25"/>
      <c r="M38" s="627" t="s">
        <v>54</v>
      </c>
      <c r="N38" s="628"/>
      <c r="O38" s="629"/>
      <c r="P38" s="628" t="s">
        <v>55</v>
      </c>
      <c r="Q38" s="628"/>
      <c r="R38" s="629"/>
      <c r="S38" s="199"/>
      <c r="T38" s="161" t="s">
        <v>53</v>
      </c>
      <c r="U38" s="134"/>
      <c r="V38" s="720" t="s">
        <v>54</v>
      </c>
      <c r="W38" s="721"/>
      <c r="X38" s="722"/>
      <c r="Y38" s="721" t="s">
        <v>55</v>
      </c>
      <c r="Z38" s="721"/>
      <c r="AA38" s="722"/>
      <c r="AB38" s="199"/>
      <c r="AC38" s="47" t="s">
        <v>53</v>
      </c>
      <c r="AD38" s="25"/>
      <c r="AE38" s="627" t="s">
        <v>54</v>
      </c>
      <c r="AF38" s="628"/>
      <c r="AG38" s="629"/>
      <c r="AH38" s="628" t="s">
        <v>55</v>
      </c>
      <c r="AI38" s="628"/>
      <c r="AJ38" s="629"/>
      <c r="AL38" s="2" t="b">
        <f t="shared" si="1"/>
        <v>1</v>
      </c>
      <c r="AM38" s="2" t="b">
        <f t="shared" si="2"/>
        <v>1</v>
      </c>
      <c r="AN38" s="2" t="b">
        <f t="shared" si="3"/>
        <v>1</v>
      </c>
      <c r="AO38" s="2" t="b">
        <f t="shared" si="4"/>
        <v>1</v>
      </c>
      <c r="AP38" s="2" t="b">
        <f t="shared" si="5"/>
        <v>1</v>
      </c>
      <c r="AQ38" s="2" t="b">
        <f t="shared" si="6"/>
        <v>1</v>
      </c>
      <c r="AR38" s="2" t="b">
        <f t="shared" si="7"/>
        <v>1</v>
      </c>
      <c r="AS38" s="2" t="b">
        <f t="shared" si="8"/>
        <v>1</v>
      </c>
    </row>
    <row r="39" spans="2:45">
      <c r="B39" s="33"/>
      <c r="C39" s="29" t="s">
        <v>56</v>
      </c>
      <c r="D39" s="659" t="s">
        <v>5</v>
      </c>
      <c r="E39" s="650"/>
      <c r="F39" s="17" t="s">
        <v>6</v>
      </c>
      <c r="G39" s="650" t="s">
        <v>5</v>
      </c>
      <c r="H39" s="650"/>
      <c r="I39" s="48" t="s">
        <v>6</v>
      </c>
      <c r="K39" s="33"/>
      <c r="L39" s="29" t="s">
        <v>56</v>
      </c>
      <c r="M39" s="659" t="s">
        <v>5</v>
      </c>
      <c r="N39" s="650"/>
      <c r="O39" s="17" t="s">
        <v>6</v>
      </c>
      <c r="P39" s="650" t="s">
        <v>5</v>
      </c>
      <c r="Q39" s="650"/>
      <c r="R39" s="48" t="s">
        <v>6</v>
      </c>
      <c r="S39" s="199"/>
      <c r="T39" s="142"/>
      <c r="U39" s="138" t="s">
        <v>56</v>
      </c>
      <c r="V39" s="723" t="s">
        <v>5</v>
      </c>
      <c r="W39" s="724"/>
      <c r="X39" s="127" t="s">
        <v>6</v>
      </c>
      <c r="Y39" s="724" t="s">
        <v>5</v>
      </c>
      <c r="Z39" s="724"/>
      <c r="AA39" s="126" t="s">
        <v>6</v>
      </c>
      <c r="AB39" s="199"/>
      <c r="AC39" s="33"/>
      <c r="AD39" s="29" t="s">
        <v>56</v>
      </c>
      <c r="AE39" s="659" t="s">
        <v>5</v>
      </c>
      <c r="AF39" s="650"/>
      <c r="AG39" s="17" t="s">
        <v>6</v>
      </c>
      <c r="AH39" s="650" t="s">
        <v>5</v>
      </c>
      <c r="AI39" s="650"/>
      <c r="AJ39" s="48" t="s">
        <v>6</v>
      </c>
      <c r="AL39" s="2" t="b">
        <f t="shared" si="1"/>
        <v>1</v>
      </c>
      <c r="AM39" s="2" t="b">
        <f t="shared" si="2"/>
        <v>1</v>
      </c>
      <c r="AN39" s="2" t="b">
        <f t="shared" si="3"/>
        <v>1</v>
      </c>
      <c r="AO39" s="2" t="b">
        <f t="shared" si="4"/>
        <v>1</v>
      </c>
      <c r="AP39" s="2" t="b">
        <f t="shared" si="5"/>
        <v>1</v>
      </c>
      <c r="AQ39" s="2" t="b">
        <f t="shared" si="6"/>
        <v>1</v>
      </c>
      <c r="AR39" s="2" t="b">
        <f t="shared" si="7"/>
        <v>1</v>
      </c>
      <c r="AS39" s="2" t="b">
        <f t="shared" si="8"/>
        <v>1</v>
      </c>
    </row>
    <row r="40" spans="2:45">
      <c r="B40" s="49" t="s">
        <v>57</v>
      </c>
      <c r="C40" s="50"/>
      <c r="D40" s="51" t="s">
        <v>58</v>
      </c>
      <c r="E40" s="52" t="s">
        <v>59</v>
      </c>
      <c r="F40" s="660" t="s">
        <v>17</v>
      </c>
      <c r="G40" s="54" t="s">
        <v>58</v>
      </c>
      <c r="H40" s="51" t="s">
        <v>59</v>
      </c>
      <c r="I40" s="645" t="s">
        <v>51</v>
      </c>
      <c r="K40" s="49" t="s">
        <v>57</v>
      </c>
      <c r="L40" s="50"/>
      <c r="M40" s="51" t="s">
        <v>58</v>
      </c>
      <c r="N40" s="52" t="s">
        <v>59</v>
      </c>
      <c r="O40" s="660" t="s">
        <v>17</v>
      </c>
      <c r="P40" s="54" t="s">
        <v>58</v>
      </c>
      <c r="Q40" s="51" t="s">
        <v>59</v>
      </c>
      <c r="R40" s="645" t="s">
        <v>51</v>
      </c>
      <c r="S40" s="199"/>
      <c r="T40" s="162" t="s">
        <v>57</v>
      </c>
      <c r="U40" s="163"/>
      <c r="V40" s="164" t="s">
        <v>58</v>
      </c>
      <c r="W40" s="165" t="s">
        <v>59</v>
      </c>
      <c r="X40" s="725">
        <v>500</v>
      </c>
      <c r="Y40" s="167" t="s">
        <v>58</v>
      </c>
      <c r="Z40" s="164" t="s">
        <v>59</v>
      </c>
      <c r="AA40" s="728">
        <f>X40/10</f>
        <v>50</v>
      </c>
      <c r="AB40" s="199"/>
      <c r="AC40" s="49" t="s">
        <v>57</v>
      </c>
      <c r="AD40" s="50"/>
      <c r="AE40" s="51" t="s">
        <v>58</v>
      </c>
      <c r="AF40" s="52" t="s">
        <v>59</v>
      </c>
      <c r="AG40" s="725">
        <v>500</v>
      </c>
      <c r="AH40" s="54" t="s">
        <v>58</v>
      </c>
      <c r="AI40" s="51" t="s">
        <v>59</v>
      </c>
      <c r="AJ40" s="728">
        <f>AG40/10</f>
        <v>50</v>
      </c>
      <c r="AL40" s="2" t="b">
        <f t="shared" si="1"/>
        <v>1</v>
      </c>
      <c r="AM40" s="2" t="b">
        <f t="shared" si="2"/>
        <v>1</v>
      </c>
      <c r="AN40" s="2" t="b">
        <f t="shared" si="3"/>
        <v>1</v>
      </c>
      <c r="AO40" s="2" t="b">
        <f t="shared" si="4"/>
        <v>1</v>
      </c>
      <c r="AP40" s="2" t="b">
        <f t="shared" si="5"/>
        <v>1</v>
      </c>
      <c r="AQ40" s="2" t="b">
        <f t="shared" si="6"/>
        <v>1</v>
      </c>
      <c r="AR40" s="2" t="b">
        <f t="shared" si="7"/>
        <v>1</v>
      </c>
      <c r="AS40" s="2" t="b">
        <f t="shared" si="8"/>
        <v>1</v>
      </c>
    </row>
    <row r="41" spans="2:45">
      <c r="B41" s="33" t="s">
        <v>60</v>
      </c>
      <c r="C41" s="50"/>
      <c r="D41" s="53"/>
      <c r="E41" s="55"/>
      <c r="F41" s="660"/>
      <c r="G41" s="55"/>
      <c r="H41" s="53"/>
      <c r="I41" s="645"/>
      <c r="K41" s="33" t="s">
        <v>60</v>
      </c>
      <c r="L41" s="50"/>
      <c r="M41" s="53"/>
      <c r="N41" s="55"/>
      <c r="O41" s="660"/>
      <c r="P41" s="55"/>
      <c r="Q41" s="53"/>
      <c r="R41" s="645"/>
      <c r="S41" s="199"/>
      <c r="T41" s="142" t="s">
        <v>60</v>
      </c>
      <c r="U41" s="163"/>
      <c r="V41" s="166"/>
      <c r="W41" s="168"/>
      <c r="X41" s="726"/>
      <c r="Y41" s="168"/>
      <c r="Z41" s="166"/>
      <c r="AA41" s="729"/>
      <c r="AB41" s="199"/>
      <c r="AC41" s="33" t="s">
        <v>60</v>
      </c>
      <c r="AD41" s="50"/>
      <c r="AE41" s="53"/>
      <c r="AF41" s="55"/>
      <c r="AG41" s="726"/>
      <c r="AH41" s="55"/>
      <c r="AI41" s="53"/>
      <c r="AJ41" s="729"/>
      <c r="AL41" s="2" t="b">
        <f t="shared" si="1"/>
        <v>1</v>
      </c>
      <c r="AM41" s="2" t="b">
        <f t="shared" si="2"/>
        <v>1</v>
      </c>
      <c r="AN41" s="2" t="b">
        <f t="shared" si="3"/>
        <v>1</v>
      </c>
      <c r="AO41" s="2" t="b">
        <f t="shared" si="4"/>
        <v>1</v>
      </c>
      <c r="AP41" s="2" t="b">
        <f t="shared" si="5"/>
        <v>1</v>
      </c>
      <c r="AQ41" s="2" t="b">
        <f t="shared" si="6"/>
        <v>1</v>
      </c>
      <c r="AR41" s="2" t="b">
        <f t="shared" si="7"/>
        <v>1</v>
      </c>
      <c r="AS41" s="2" t="b">
        <f t="shared" si="8"/>
        <v>1</v>
      </c>
    </row>
    <row r="42" spans="2:45">
      <c r="B42" s="33" t="s">
        <v>61</v>
      </c>
      <c r="C42" s="50"/>
      <c r="D42" s="90">
        <f>M42/(1+VAT_2022)</f>
        <v>9.0782608695652177E-6</v>
      </c>
      <c r="E42" s="91">
        <f>N42/(1+VAT_2022)</f>
        <v>1.8156521739130435E-5</v>
      </c>
      <c r="F42" s="660"/>
      <c r="G42" s="91">
        <f>D42/10</f>
        <v>9.0782608695652179E-7</v>
      </c>
      <c r="H42" s="90">
        <f>E42/10</f>
        <v>1.8156521739130436E-6</v>
      </c>
      <c r="I42" s="645"/>
      <c r="K42" s="33" t="s">
        <v>61</v>
      </c>
      <c r="L42" s="50"/>
      <c r="M42" s="53">
        <v>1.044E-5</v>
      </c>
      <c r="N42" s="55">
        <v>2.088E-5</v>
      </c>
      <c r="O42" s="660"/>
      <c r="P42" s="55">
        <v>1.04E-6</v>
      </c>
      <c r="Q42" s="53">
        <v>2.0880000000000002E-6</v>
      </c>
      <c r="R42" s="645"/>
      <c r="S42" s="199"/>
      <c r="T42" s="142" t="s">
        <v>61</v>
      </c>
      <c r="U42" s="163"/>
      <c r="V42" s="169">
        <f>D42*(1+VAT_2025)</f>
        <v>1.0485391304347827E-5</v>
      </c>
      <c r="W42" s="147">
        <f>E42*(1+VAT_2025)</f>
        <v>2.0970782608695653E-5</v>
      </c>
      <c r="X42" s="726"/>
      <c r="Y42" s="147">
        <f>V42/10</f>
        <v>1.0485391304347827E-6</v>
      </c>
      <c r="Z42" s="147">
        <f>W42/10</f>
        <v>2.0970782608695654E-6</v>
      </c>
      <c r="AA42" s="729"/>
      <c r="AB42" s="199"/>
      <c r="AC42" s="33" t="s">
        <v>61</v>
      </c>
      <c r="AD42" s="50"/>
      <c r="AE42" s="90">
        <f>M42*(1+VAT_2025)/(1+VAT_2022)</f>
        <v>1.0485391304347828E-5</v>
      </c>
      <c r="AF42" s="91">
        <f>N42*(1+VAT_2025)/(1+VAT_2022)</f>
        <v>2.0970782608695657E-5</v>
      </c>
      <c r="AG42" s="726"/>
      <c r="AH42" s="91">
        <f>AE42/10</f>
        <v>1.0485391304347829E-6</v>
      </c>
      <c r="AI42" s="91">
        <f>AF42/10</f>
        <v>2.0970782608695658E-6</v>
      </c>
      <c r="AJ42" s="729"/>
      <c r="AL42" s="2" t="b">
        <f t="shared" si="1"/>
        <v>1</v>
      </c>
      <c r="AM42" s="2" t="b">
        <f t="shared" si="2"/>
        <v>1</v>
      </c>
      <c r="AN42" s="2" t="b">
        <f t="shared" si="3"/>
        <v>1</v>
      </c>
      <c r="AO42" s="2" t="b">
        <f t="shared" si="4"/>
        <v>1</v>
      </c>
      <c r="AP42" s="2" t="b">
        <f t="shared" si="5"/>
        <v>1</v>
      </c>
      <c r="AQ42" s="2" t="b">
        <f t="shared" si="6"/>
        <v>1</v>
      </c>
      <c r="AR42" s="2" t="b">
        <f t="shared" si="7"/>
        <v>1</v>
      </c>
      <c r="AS42" s="2" t="b">
        <f t="shared" si="8"/>
        <v>1</v>
      </c>
    </row>
    <row r="43" spans="2:45">
      <c r="B43" s="33" t="s">
        <v>62</v>
      </c>
      <c r="C43" s="50"/>
      <c r="D43" s="53"/>
      <c r="E43" s="55"/>
      <c r="F43" s="660"/>
      <c r="G43" s="55"/>
      <c r="H43" s="53"/>
      <c r="I43" s="645"/>
      <c r="K43" s="33" t="s">
        <v>62</v>
      </c>
      <c r="L43" s="50"/>
      <c r="M43" s="53"/>
      <c r="N43" s="55"/>
      <c r="O43" s="660"/>
      <c r="P43" s="55"/>
      <c r="Q43" s="53"/>
      <c r="R43" s="645"/>
      <c r="S43" s="199"/>
      <c r="T43" s="142" t="s">
        <v>62</v>
      </c>
      <c r="U43" s="163"/>
      <c r="V43" s="169"/>
      <c r="W43" s="147"/>
      <c r="X43" s="726"/>
      <c r="Y43" s="168"/>
      <c r="Z43" s="166"/>
      <c r="AA43" s="729"/>
      <c r="AB43" s="199"/>
      <c r="AC43" s="33" t="s">
        <v>62</v>
      </c>
      <c r="AD43" s="50"/>
      <c r="AE43" s="90"/>
      <c r="AF43" s="91"/>
      <c r="AG43" s="726"/>
      <c r="AH43" s="55"/>
      <c r="AI43" s="53"/>
      <c r="AJ43" s="729"/>
      <c r="AL43" s="2" t="b">
        <f t="shared" si="1"/>
        <v>1</v>
      </c>
      <c r="AM43" s="2" t="b">
        <f t="shared" si="2"/>
        <v>1</v>
      </c>
      <c r="AN43" s="2" t="b">
        <f t="shared" si="3"/>
        <v>1</v>
      </c>
      <c r="AO43" s="2" t="b">
        <f t="shared" si="4"/>
        <v>1</v>
      </c>
      <c r="AP43" s="2" t="b">
        <f t="shared" si="5"/>
        <v>1</v>
      </c>
      <c r="AQ43" s="2" t="b">
        <f t="shared" si="6"/>
        <v>1</v>
      </c>
      <c r="AR43" s="2" t="b">
        <f t="shared" si="7"/>
        <v>1</v>
      </c>
      <c r="AS43" s="2" t="b">
        <f t="shared" si="8"/>
        <v>1</v>
      </c>
    </row>
    <row r="44" spans="2:45">
      <c r="B44" s="33" t="s">
        <v>63</v>
      </c>
      <c r="C44" s="50"/>
      <c r="D44" s="660" t="s">
        <v>64</v>
      </c>
      <c r="E44" s="686">
        <f>N44/(1+VAT_2022)</f>
        <v>1.8156521739130438E-4</v>
      </c>
      <c r="F44" s="660"/>
      <c r="G44" s="661" t="s">
        <v>64</v>
      </c>
      <c r="H44" s="663">
        <f t="shared" ref="H44:H45" si="24">E44/10</f>
        <v>1.8156521739130439E-5</v>
      </c>
      <c r="I44" s="645"/>
      <c r="K44" s="33" t="s">
        <v>63</v>
      </c>
      <c r="L44" s="50"/>
      <c r="M44" s="660" t="s">
        <v>64</v>
      </c>
      <c r="N44" s="661">
        <v>2.0880000000000001E-4</v>
      </c>
      <c r="O44" s="660"/>
      <c r="P44" s="661" t="s">
        <v>64</v>
      </c>
      <c r="Q44" s="660">
        <v>2.088E-5</v>
      </c>
      <c r="R44" s="645"/>
      <c r="S44" s="199"/>
      <c r="T44" s="142" t="s">
        <v>63</v>
      </c>
      <c r="U44" s="163"/>
      <c r="V44" s="716" t="s">
        <v>64</v>
      </c>
      <c r="W44" s="717">
        <f>E44*(1+VAT_2025)</f>
        <v>2.0970782608695657E-4</v>
      </c>
      <c r="X44" s="726"/>
      <c r="Y44" s="718" t="s">
        <v>64</v>
      </c>
      <c r="Z44" s="719">
        <f t="shared" ref="Z44:Z45" si="25">W44/10</f>
        <v>2.0970782608695657E-5</v>
      </c>
      <c r="AA44" s="729"/>
      <c r="AB44" s="199"/>
      <c r="AC44" s="33" t="s">
        <v>63</v>
      </c>
      <c r="AD44" s="50"/>
      <c r="AE44" s="660" t="s">
        <v>64</v>
      </c>
      <c r="AF44" s="686">
        <f>N44*(1+VAT_2025)/(1+VAT_2022)</f>
        <v>2.0970782608695655E-4</v>
      </c>
      <c r="AG44" s="726"/>
      <c r="AH44" s="661" t="s">
        <v>64</v>
      </c>
      <c r="AI44" s="663">
        <f t="shared" ref="AI44:AI45" si="26">AF44/10</f>
        <v>2.0970782608695653E-5</v>
      </c>
      <c r="AJ44" s="729"/>
      <c r="AL44" s="2" t="b">
        <f t="shared" si="1"/>
        <v>1</v>
      </c>
      <c r="AM44" s="2" t="b">
        <f t="shared" si="2"/>
        <v>1</v>
      </c>
      <c r="AN44" s="2" t="b">
        <f t="shared" si="3"/>
        <v>1</v>
      </c>
      <c r="AO44" s="2" t="b">
        <f t="shared" si="4"/>
        <v>1</v>
      </c>
      <c r="AP44" s="2" t="b">
        <f t="shared" si="5"/>
        <v>1</v>
      </c>
      <c r="AQ44" s="2" t="b">
        <f t="shared" si="6"/>
        <v>1</v>
      </c>
      <c r="AR44" s="2" t="b">
        <f t="shared" si="7"/>
        <v>1</v>
      </c>
      <c r="AS44" s="2" t="b">
        <f t="shared" si="8"/>
        <v>1</v>
      </c>
    </row>
    <row r="45" spans="2:45">
      <c r="B45" s="33" t="s">
        <v>65</v>
      </c>
      <c r="C45" s="50"/>
      <c r="D45" s="660"/>
      <c r="E45" s="686">
        <f>N45/(1+VAT_2022)</f>
        <v>0</v>
      </c>
      <c r="F45" s="660"/>
      <c r="G45" s="661"/>
      <c r="H45" s="663">
        <f t="shared" si="24"/>
        <v>0</v>
      </c>
      <c r="I45" s="645"/>
      <c r="K45" s="33" t="s">
        <v>65</v>
      </c>
      <c r="L45" s="50"/>
      <c r="M45" s="660"/>
      <c r="N45" s="661"/>
      <c r="O45" s="660"/>
      <c r="P45" s="661"/>
      <c r="Q45" s="660"/>
      <c r="R45" s="645"/>
      <c r="S45" s="199"/>
      <c r="T45" s="142" t="s">
        <v>65</v>
      </c>
      <c r="U45" s="163"/>
      <c r="V45" s="716"/>
      <c r="W45" s="717">
        <f>E45*(1+VAT_2025)</f>
        <v>0</v>
      </c>
      <c r="X45" s="726"/>
      <c r="Y45" s="718"/>
      <c r="Z45" s="719">
        <f t="shared" si="25"/>
        <v>0</v>
      </c>
      <c r="AA45" s="729"/>
      <c r="AB45" s="199"/>
      <c r="AC45" s="33" t="s">
        <v>65</v>
      </c>
      <c r="AD45" s="50"/>
      <c r="AE45" s="660"/>
      <c r="AF45" s="686">
        <f>N45*(1+VAT_2025)</f>
        <v>0</v>
      </c>
      <c r="AG45" s="726"/>
      <c r="AH45" s="661"/>
      <c r="AI45" s="663">
        <f t="shared" si="26"/>
        <v>0</v>
      </c>
      <c r="AJ45" s="729"/>
      <c r="AL45" s="2" t="b">
        <f t="shared" si="1"/>
        <v>1</v>
      </c>
      <c r="AM45" s="2" t="b">
        <f t="shared" si="2"/>
        <v>1</v>
      </c>
      <c r="AN45" s="2" t="b">
        <f t="shared" si="3"/>
        <v>1</v>
      </c>
      <c r="AO45" s="2" t="b">
        <f t="shared" si="4"/>
        <v>1</v>
      </c>
      <c r="AP45" s="2" t="b">
        <f t="shared" si="5"/>
        <v>1</v>
      </c>
      <c r="AQ45" s="2" t="b">
        <f t="shared" si="6"/>
        <v>1</v>
      </c>
      <c r="AR45" s="2" t="b">
        <f t="shared" si="7"/>
        <v>1</v>
      </c>
      <c r="AS45" s="2" t="b">
        <f t="shared" si="8"/>
        <v>1</v>
      </c>
    </row>
    <row r="46" spans="2:45">
      <c r="B46" s="33"/>
      <c r="C46" s="50"/>
      <c r="D46" s="53"/>
      <c r="E46" s="55"/>
      <c r="F46" s="660"/>
      <c r="G46" s="55"/>
      <c r="H46" s="53"/>
      <c r="I46" s="645"/>
      <c r="K46" s="33"/>
      <c r="L46" s="50"/>
      <c r="M46" s="53"/>
      <c r="N46" s="55"/>
      <c r="O46" s="660"/>
      <c r="P46" s="55"/>
      <c r="Q46" s="53"/>
      <c r="R46" s="645"/>
      <c r="S46" s="199"/>
      <c r="T46" s="142"/>
      <c r="U46" s="163"/>
      <c r="V46" s="169"/>
      <c r="W46" s="147"/>
      <c r="X46" s="726"/>
      <c r="Y46" s="168"/>
      <c r="Z46" s="166"/>
      <c r="AA46" s="729"/>
      <c r="AB46" s="199"/>
      <c r="AC46" s="33"/>
      <c r="AD46" s="50"/>
      <c r="AE46" s="90"/>
      <c r="AF46" s="91"/>
      <c r="AG46" s="726"/>
      <c r="AH46" s="55"/>
      <c r="AI46" s="53"/>
      <c r="AJ46" s="729"/>
      <c r="AL46" s="2" t="b">
        <f t="shared" si="1"/>
        <v>1</v>
      </c>
      <c r="AM46" s="2" t="b">
        <f t="shared" si="2"/>
        <v>1</v>
      </c>
      <c r="AN46" s="2" t="b">
        <f t="shared" si="3"/>
        <v>1</v>
      </c>
      <c r="AO46" s="2" t="b">
        <f t="shared" si="4"/>
        <v>1</v>
      </c>
      <c r="AP46" s="2" t="b">
        <f t="shared" si="5"/>
        <v>1</v>
      </c>
      <c r="AQ46" s="2" t="b">
        <f t="shared" si="6"/>
        <v>1</v>
      </c>
      <c r="AR46" s="2" t="b">
        <f t="shared" si="7"/>
        <v>1</v>
      </c>
      <c r="AS46" s="2" t="b">
        <f t="shared" si="8"/>
        <v>1</v>
      </c>
    </row>
    <row r="47" spans="2:45">
      <c r="B47" s="33" t="s">
        <v>66</v>
      </c>
      <c r="C47" s="50"/>
      <c r="D47" s="90">
        <f>M47/(1+VAT_2022)</f>
        <v>7.5739130434782615E-6</v>
      </c>
      <c r="E47" s="91">
        <f>N47/(1+VAT_2022)</f>
        <v>1.5147826086956523E-5</v>
      </c>
      <c r="F47" s="660"/>
      <c r="G47" s="91">
        <f>D47/10</f>
        <v>7.5739130434782619E-7</v>
      </c>
      <c r="H47" s="90">
        <f>E47/10</f>
        <v>1.5147826086956524E-6</v>
      </c>
      <c r="I47" s="645"/>
      <c r="K47" s="33" t="s">
        <v>66</v>
      </c>
      <c r="L47" s="50"/>
      <c r="M47" s="53">
        <v>8.7099999999999996E-6</v>
      </c>
      <c r="N47" s="55">
        <v>1.7419999999999999E-5</v>
      </c>
      <c r="O47" s="660"/>
      <c r="P47" s="55">
        <v>8.7000000000000003E-7</v>
      </c>
      <c r="Q47" s="53">
        <v>1.742E-6</v>
      </c>
      <c r="R47" s="645"/>
      <c r="S47" s="199"/>
      <c r="T47" s="142" t="s">
        <v>66</v>
      </c>
      <c r="U47" s="163"/>
      <c r="V47" s="169">
        <f>D47*(1+VAT_2025)</f>
        <v>8.7478695652173929E-6</v>
      </c>
      <c r="W47" s="147">
        <f>E47*(1+VAT_2025)</f>
        <v>1.7495739130434786E-5</v>
      </c>
      <c r="X47" s="726"/>
      <c r="Y47" s="147">
        <f>V47/10</f>
        <v>8.7478695652173924E-7</v>
      </c>
      <c r="Z47" s="169">
        <f>W47/10</f>
        <v>1.7495739130434785E-6</v>
      </c>
      <c r="AA47" s="729"/>
      <c r="AB47" s="199"/>
      <c r="AC47" s="33" t="s">
        <v>66</v>
      </c>
      <c r="AD47" s="50"/>
      <c r="AE47" s="90">
        <f>M47*(1+VAT_2025)/(1+VAT_2022)</f>
        <v>8.7478695652173929E-6</v>
      </c>
      <c r="AF47" s="91">
        <f>N47*(1+VAT_2025)/(1+VAT_2022)</f>
        <v>1.7495739130434786E-5</v>
      </c>
      <c r="AG47" s="726"/>
      <c r="AH47" s="91">
        <f>AE47/10</f>
        <v>8.7478695652173924E-7</v>
      </c>
      <c r="AI47" s="90">
        <f>AF47/10</f>
        <v>1.7495739130434785E-6</v>
      </c>
      <c r="AJ47" s="729"/>
      <c r="AL47" s="2" t="b">
        <f t="shared" si="1"/>
        <v>1</v>
      </c>
      <c r="AM47" s="2" t="b">
        <f t="shared" si="2"/>
        <v>1</v>
      </c>
      <c r="AN47" s="2" t="b">
        <f t="shared" si="3"/>
        <v>1</v>
      </c>
      <c r="AO47" s="2" t="b">
        <f t="shared" si="4"/>
        <v>1</v>
      </c>
      <c r="AP47" s="2" t="b">
        <f t="shared" si="5"/>
        <v>1</v>
      </c>
      <c r="AQ47" s="2" t="b">
        <f t="shared" si="6"/>
        <v>1</v>
      </c>
      <c r="AR47" s="2" t="b">
        <f t="shared" si="7"/>
        <v>1</v>
      </c>
      <c r="AS47" s="2" t="b">
        <f t="shared" si="8"/>
        <v>1</v>
      </c>
    </row>
    <row r="48" spans="2:45" ht="31">
      <c r="B48" s="33" t="s">
        <v>67</v>
      </c>
      <c r="C48" s="50"/>
      <c r="D48" s="56"/>
      <c r="E48" s="57"/>
      <c r="F48" s="660"/>
      <c r="G48" s="57"/>
      <c r="H48" s="56"/>
      <c r="I48" s="645"/>
      <c r="K48" s="33" t="s">
        <v>67</v>
      </c>
      <c r="L48" s="50"/>
      <c r="M48" s="56"/>
      <c r="N48" s="57"/>
      <c r="O48" s="660"/>
      <c r="P48" s="57"/>
      <c r="Q48" s="56"/>
      <c r="R48" s="645"/>
      <c r="S48" s="199"/>
      <c r="T48" s="142" t="s">
        <v>67</v>
      </c>
      <c r="U48" s="163"/>
      <c r="V48" s="170"/>
      <c r="W48" s="171"/>
      <c r="X48" s="726"/>
      <c r="Y48" s="172"/>
      <c r="Z48" s="173"/>
      <c r="AA48" s="729"/>
      <c r="AB48" s="199"/>
      <c r="AC48" s="33" t="s">
        <v>67</v>
      </c>
      <c r="AD48" s="50"/>
      <c r="AE48" s="103"/>
      <c r="AF48" s="104"/>
      <c r="AG48" s="726"/>
      <c r="AH48" s="57"/>
      <c r="AI48" s="56"/>
      <c r="AJ48" s="729"/>
      <c r="AL48" s="2" t="b">
        <f t="shared" si="1"/>
        <v>1</v>
      </c>
      <c r="AM48" s="2" t="b">
        <f t="shared" si="2"/>
        <v>1</v>
      </c>
      <c r="AN48" s="2" t="b">
        <f t="shared" si="3"/>
        <v>1</v>
      </c>
      <c r="AO48" s="2" t="b">
        <f t="shared" si="4"/>
        <v>1</v>
      </c>
      <c r="AP48" s="2" t="b">
        <f t="shared" si="5"/>
        <v>1</v>
      </c>
      <c r="AQ48" s="2" t="b">
        <f t="shared" si="6"/>
        <v>1</v>
      </c>
      <c r="AR48" s="2" t="b">
        <f t="shared" si="7"/>
        <v>1</v>
      </c>
      <c r="AS48" s="2" t="b">
        <f t="shared" si="8"/>
        <v>1</v>
      </c>
    </row>
    <row r="49" spans="2:45">
      <c r="B49" s="33" t="s">
        <v>68</v>
      </c>
      <c r="C49" s="50"/>
      <c r="D49" s="660" t="s">
        <v>64</v>
      </c>
      <c r="E49" s="686">
        <f>N49/(1+VAT_2022)</f>
        <v>1.8156521739130438E-4</v>
      </c>
      <c r="F49" s="660"/>
      <c r="G49" s="661" t="s">
        <v>64</v>
      </c>
      <c r="H49" s="663">
        <f t="shared" ref="H49:H50" si="27">E49/10</f>
        <v>1.8156521739130439E-5</v>
      </c>
      <c r="I49" s="645"/>
      <c r="K49" s="33" t="s">
        <v>68</v>
      </c>
      <c r="L49" s="50"/>
      <c r="M49" s="660" t="s">
        <v>64</v>
      </c>
      <c r="N49" s="661">
        <v>2.0880000000000001E-4</v>
      </c>
      <c r="O49" s="660"/>
      <c r="P49" s="661" t="s">
        <v>64</v>
      </c>
      <c r="Q49" s="660">
        <v>2.088E-5</v>
      </c>
      <c r="R49" s="645"/>
      <c r="S49" s="199"/>
      <c r="T49" s="142" t="s">
        <v>68</v>
      </c>
      <c r="U49" s="163"/>
      <c r="V49" s="716" t="s">
        <v>64</v>
      </c>
      <c r="W49" s="717">
        <f>E49*(1+VAT_2025)</f>
        <v>2.0970782608695657E-4</v>
      </c>
      <c r="X49" s="726"/>
      <c r="Y49" s="718" t="s">
        <v>64</v>
      </c>
      <c r="Z49" s="719">
        <f t="shared" ref="Z49:Z50" si="28">W49/10</f>
        <v>2.0970782608695657E-5</v>
      </c>
      <c r="AA49" s="729"/>
      <c r="AB49" s="199"/>
      <c r="AC49" s="33" t="s">
        <v>68</v>
      </c>
      <c r="AD49" s="50"/>
      <c r="AE49" s="660" t="s">
        <v>64</v>
      </c>
      <c r="AF49" s="686">
        <f>N49*(1+VAT_2025)/(1+VAT_2022)</f>
        <v>2.0970782608695655E-4</v>
      </c>
      <c r="AG49" s="726"/>
      <c r="AH49" s="661" t="s">
        <v>64</v>
      </c>
      <c r="AI49" s="663">
        <f t="shared" ref="AI49:AI50" si="29">AF49/10</f>
        <v>2.0970782608695653E-5</v>
      </c>
      <c r="AJ49" s="729"/>
      <c r="AL49" s="2" t="b">
        <f t="shared" si="1"/>
        <v>1</v>
      </c>
      <c r="AM49" s="2" t="b">
        <f t="shared" si="2"/>
        <v>1</v>
      </c>
      <c r="AN49" s="2" t="b">
        <f t="shared" si="3"/>
        <v>1</v>
      </c>
      <c r="AO49" s="2" t="b">
        <f t="shared" si="4"/>
        <v>1</v>
      </c>
      <c r="AP49" s="2" t="b">
        <f t="shared" si="5"/>
        <v>1</v>
      </c>
      <c r="AQ49" s="2" t="b">
        <f t="shared" si="6"/>
        <v>1</v>
      </c>
      <c r="AR49" s="2" t="b">
        <f t="shared" si="7"/>
        <v>1</v>
      </c>
      <c r="AS49" s="2" t="b">
        <f t="shared" si="8"/>
        <v>1</v>
      </c>
    </row>
    <row r="50" spans="2:45">
      <c r="B50" s="33" t="s">
        <v>69</v>
      </c>
      <c r="C50" s="50"/>
      <c r="D50" s="660"/>
      <c r="E50" s="686">
        <f>N50/(1+VAT_2022)</f>
        <v>0</v>
      </c>
      <c r="F50" s="660"/>
      <c r="G50" s="661"/>
      <c r="H50" s="663">
        <f t="shared" si="27"/>
        <v>0</v>
      </c>
      <c r="I50" s="645"/>
      <c r="K50" s="33" t="s">
        <v>69</v>
      </c>
      <c r="L50" s="50"/>
      <c r="M50" s="660"/>
      <c r="N50" s="661"/>
      <c r="O50" s="660"/>
      <c r="P50" s="661"/>
      <c r="Q50" s="660"/>
      <c r="R50" s="645"/>
      <c r="S50" s="199"/>
      <c r="T50" s="142" t="s">
        <v>69</v>
      </c>
      <c r="U50" s="163"/>
      <c r="V50" s="716"/>
      <c r="W50" s="717">
        <f>E50*(1+VAT_2025)</f>
        <v>0</v>
      </c>
      <c r="X50" s="726"/>
      <c r="Y50" s="718"/>
      <c r="Z50" s="719">
        <f t="shared" si="28"/>
        <v>0</v>
      </c>
      <c r="AA50" s="729"/>
      <c r="AB50" s="199"/>
      <c r="AC50" s="33" t="s">
        <v>69</v>
      </c>
      <c r="AD50" s="50"/>
      <c r="AE50" s="660"/>
      <c r="AF50" s="686">
        <f>N50*(1+VAT_2025)</f>
        <v>0</v>
      </c>
      <c r="AG50" s="726"/>
      <c r="AH50" s="661"/>
      <c r="AI50" s="663">
        <f t="shared" si="29"/>
        <v>0</v>
      </c>
      <c r="AJ50" s="729"/>
      <c r="AL50" s="2" t="b">
        <f t="shared" si="1"/>
        <v>1</v>
      </c>
      <c r="AM50" s="2" t="b">
        <f t="shared" si="2"/>
        <v>1</v>
      </c>
      <c r="AN50" s="2" t="b">
        <f t="shared" si="3"/>
        <v>1</v>
      </c>
      <c r="AO50" s="2" t="b">
        <f t="shared" si="4"/>
        <v>1</v>
      </c>
      <c r="AP50" s="2" t="b">
        <f t="shared" si="5"/>
        <v>1</v>
      </c>
      <c r="AQ50" s="2" t="b">
        <f t="shared" si="6"/>
        <v>1</v>
      </c>
      <c r="AR50" s="2" t="b">
        <f t="shared" si="7"/>
        <v>1</v>
      </c>
      <c r="AS50" s="2" t="b">
        <f t="shared" si="8"/>
        <v>1</v>
      </c>
    </row>
    <row r="51" spans="2:45">
      <c r="B51" s="33"/>
      <c r="C51" s="50"/>
      <c r="D51" s="53"/>
      <c r="E51" s="55"/>
      <c r="F51" s="660"/>
      <c r="G51" s="55"/>
      <c r="H51" s="53"/>
      <c r="I51" s="645"/>
      <c r="K51" s="33"/>
      <c r="L51" s="50"/>
      <c r="M51" s="53"/>
      <c r="N51" s="55"/>
      <c r="O51" s="660"/>
      <c r="P51" s="55"/>
      <c r="Q51" s="53"/>
      <c r="R51" s="645"/>
      <c r="S51" s="199"/>
      <c r="T51" s="142"/>
      <c r="U51" s="163"/>
      <c r="V51" s="169"/>
      <c r="W51" s="147"/>
      <c r="X51" s="726"/>
      <c r="Y51" s="168"/>
      <c r="Z51" s="166"/>
      <c r="AA51" s="729"/>
      <c r="AB51" s="199"/>
      <c r="AC51" s="33"/>
      <c r="AD51" s="50"/>
      <c r="AE51" s="90"/>
      <c r="AF51" s="91"/>
      <c r="AG51" s="726"/>
      <c r="AH51" s="55"/>
      <c r="AI51" s="53"/>
      <c r="AJ51" s="729"/>
      <c r="AL51" s="2" t="b">
        <f t="shared" si="1"/>
        <v>1</v>
      </c>
      <c r="AM51" s="2" t="b">
        <f t="shared" si="2"/>
        <v>1</v>
      </c>
      <c r="AN51" s="2" t="b">
        <f t="shared" si="3"/>
        <v>1</v>
      </c>
      <c r="AO51" s="2" t="b">
        <f t="shared" si="4"/>
        <v>1</v>
      </c>
      <c r="AP51" s="2" t="b">
        <f t="shared" si="5"/>
        <v>1</v>
      </c>
      <c r="AQ51" s="2" t="b">
        <f t="shared" si="6"/>
        <v>1</v>
      </c>
      <c r="AR51" s="2" t="b">
        <f t="shared" si="7"/>
        <v>1</v>
      </c>
      <c r="AS51" s="2" t="b">
        <f t="shared" si="8"/>
        <v>1</v>
      </c>
    </row>
    <row r="52" spans="2:45">
      <c r="B52" s="33" t="s">
        <v>70</v>
      </c>
      <c r="C52" s="50"/>
      <c r="D52" s="90">
        <f>M52/(1+VAT_2022)</f>
        <v>9.078260869565219E-5</v>
      </c>
      <c r="E52" s="91">
        <f>N52/(1+VAT_2022)</f>
        <v>1.8156521739130438E-4</v>
      </c>
      <c r="F52" s="660"/>
      <c r="G52" s="91">
        <f t="shared" ref="G52" si="30">D52/10</f>
        <v>9.0782608695652194E-6</v>
      </c>
      <c r="H52" s="90">
        <f t="shared" ref="H52" si="31">E52/10</f>
        <v>1.8156521739130439E-5</v>
      </c>
      <c r="I52" s="645"/>
      <c r="K52" s="33" t="s">
        <v>70</v>
      </c>
      <c r="L52" s="50"/>
      <c r="M52" s="53">
        <v>1.044E-4</v>
      </c>
      <c r="N52" s="55">
        <v>2.0880000000000001E-4</v>
      </c>
      <c r="O52" s="660"/>
      <c r="P52" s="55">
        <v>1.044E-5</v>
      </c>
      <c r="Q52" s="53">
        <v>2.088E-5</v>
      </c>
      <c r="R52" s="645"/>
      <c r="S52" s="199"/>
      <c r="T52" s="142" t="s">
        <v>70</v>
      </c>
      <c r="U52" s="163"/>
      <c r="V52" s="169">
        <f>D52*(1+VAT_2025)</f>
        <v>1.0485391304347829E-4</v>
      </c>
      <c r="W52" s="147">
        <f>E52*(1+VAT_2025)</f>
        <v>2.0970782608695657E-4</v>
      </c>
      <c r="X52" s="726"/>
      <c r="Y52" s="147">
        <f t="shared" ref="Y52" si="32">V52/10</f>
        <v>1.0485391304347828E-5</v>
      </c>
      <c r="Z52" s="169">
        <f t="shared" ref="Z52" si="33">W52/10</f>
        <v>2.0970782608695657E-5</v>
      </c>
      <c r="AA52" s="729"/>
      <c r="AB52" s="199"/>
      <c r="AC52" s="33" t="s">
        <v>70</v>
      </c>
      <c r="AD52" s="50"/>
      <c r="AE52" s="90">
        <f>M52*(1+VAT_2025)/(1+VAT_2022)</f>
        <v>1.0485391304347827E-4</v>
      </c>
      <c r="AF52" s="91">
        <f>N52*(1+VAT_2025)/(1+VAT_2022)</f>
        <v>2.0970782608695655E-4</v>
      </c>
      <c r="AG52" s="726"/>
      <c r="AH52" s="91">
        <f t="shared" ref="AH52:AH53" si="34">AE52/10</f>
        <v>1.0485391304347827E-5</v>
      </c>
      <c r="AI52" s="90">
        <f t="shared" ref="AI52:AI53" si="35">AF52/10</f>
        <v>2.0970782608695653E-5</v>
      </c>
      <c r="AJ52" s="729"/>
      <c r="AL52" s="2" t="b">
        <f t="shared" si="1"/>
        <v>1</v>
      </c>
      <c r="AM52" s="2" t="b">
        <f t="shared" si="2"/>
        <v>1</v>
      </c>
      <c r="AN52" s="2" t="b">
        <f t="shared" si="3"/>
        <v>1</v>
      </c>
      <c r="AO52" s="2" t="b">
        <f t="shared" si="4"/>
        <v>1</v>
      </c>
      <c r="AP52" s="2" t="b">
        <f t="shared" si="5"/>
        <v>1</v>
      </c>
      <c r="AQ52" s="2" t="b">
        <f t="shared" si="6"/>
        <v>0</v>
      </c>
      <c r="AR52" s="2" t="b">
        <f t="shared" si="7"/>
        <v>0</v>
      </c>
      <c r="AS52" s="2" t="b">
        <f t="shared" si="8"/>
        <v>1</v>
      </c>
    </row>
    <row r="53" spans="2:45">
      <c r="B53" s="33" t="s">
        <v>71</v>
      </c>
      <c r="C53" s="50"/>
      <c r="D53" s="90">
        <f>M53/(1+VAT_2022)</f>
        <v>7.7008695652173911E-3</v>
      </c>
      <c r="E53" s="91">
        <f>N53/(1+VAT_2022)</f>
        <v>1.5401739130434782E-2</v>
      </c>
      <c r="F53" s="660"/>
      <c r="G53" s="202">
        <f>D53</f>
        <v>7.7008695652173911E-3</v>
      </c>
      <c r="H53" s="203">
        <f>E53</f>
        <v>1.5401739130434782E-2</v>
      </c>
      <c r="I53" s="645"/>
      <c r="K53" s="33" t="s">
        <v>71</v>
      </c>
      <c r="L53" s="50"/>
      <c r="M53" s="53">
        <v>8.8559999999999993E-3</v>
      </c>
      <c r="N53" s="55">
        <v>1.7711999999999999E-2</v>
      </c>
      <c r="O53" s="660"/>
      <c r="P53" s="55">
        <v>8.8559999999999993E-3</v>
      </c>
      <c r="Q53" s="53">
        <v>1.7711999999999999E-2</v>
      </c>
      <c r="R53" s="645"/>
      <c r="S53" s="199"/>
      <c r="T53" s="142" t="s">
        <v>71</v>
      </c>
      <c r="U53" s="163"/>
      <c r="V53" s="169">
        <f>D53*(1+VAT_2025)</f>
        <v>8.8945043478260866E-3</v>
      </c>
      <c r="W53" s="147">
        <f>E53*(1+VAT_2025)</f>
        <v>1.7789008695652173E-2</v>
      </c>
      <c r="X53" s="726"/>
      <c r="Y53" s="147">
        <f>V53</f>
        <v>8.8945043478260866E-3</v>
      </c>
      <c r="Z53" s="169">
        <f>W53</f>
        <v>1.7789008695652173E-2</v>
      </c>
      <c r="AA53" s="729"/>
      <c r="AB53" s="199"/>
      <c r="AC53" s="33" t="s">
        <v>71</v>
      </c>
      <c r="AD53" s="50"/>
      <c r="AE53" s="90">
        <f>M53*(1+VAT_2025)/(1+VAT_2022)</f>
        <v>8.8945043478260866E-3</v>
      </c>
      <c r="AF53" s="91">
        <f>N53*(1+VAT_2025)/(1+VAT_2022)</f>
        <v>1.7789008695652173E-2</v>
      </c>
      <c r="AG53" s="726"/>
      <c r="AH53" s="91">
        <f t="shared" si="34"/>
        <v>8.8945043478260864E-4</v>
      </c>
      <c r="AI53" s="90">
        <f t="shared" si="35"/>
        <v>1.7789008695652173E-3</v>
      </c>
      <c r="AJ53" s="729"/>
      <c r="AL53" s="2" t="b">
        <f t="shared" si="1"/>
        <v>1</v>
      </c>
      <c r="AM53" s="2" t="b">
        <f t="shared" si="2"/>
        <v>1</v>
      </c>
      <c r="AN53" s="2" t="b">
        <f t="shared" si="3"/>
        <v>1</v>
      </c>
      <c r="AO53" s="2" t="b">
        <f t="shared" si="4"/>
        <v>1</v>
      </c>
      <c r="AP53" s="2" t="b">
        <f t="shared" si="5"/>
        <v>1</v>
      </c>
      <c r="AQ53" s="2" t="b">
        <f t="shared" si="6"/>
        <v>1</v>
      </c>
      <c r="AR53" s="2" t="b">
        <f t="shared" si="7"/>
        <v>1</v>
      </c>
      <c r="AS53" s="2" t="b">
        <f t="shared" si="8"/>
        <v>1</v>
      </c>
    </row>
    <row r="54" spans="2:45" ht="16">
      <c r="B54" s="33"/>
      <c r="C54" s="50"/>
      <c r="D54" s="660" t="s">
        <v>64</v>
      </c>
      <c r="E54" s="686">
        <f>N54/(1+VAT_2022)</f>
        <v>1.8156521739130435E-5</v>
      </c>
      <c r="F54" s="660"/>
      <c r="G54" s="661" t="s">
        <v>64</v>
      </c>
      <c r="H54" s="660" t="s">
        <v>64</v>
      </c>
      <c r="I54" s="645"/>
      <c r="K54" s="33"/>
      <c r="L54" s="50"/>
      <c r="M54" s="660" t="s">
        <v>64</v>
      </c>
      <c r="N54" s="661">
        <v>2.088E-5</v>
      </c>
      <c r="O54" s="660"/>
      <c r="P54" s="661" t="s">
        <v>64</v>
      </c>
      <c r="Q54" s="660" t="s">
        <v>64</v>
      </c>
      <c r="R54" s="645"/>
      <c r="S54" s="199"/>
      <c r="T54" s="142"/>
      <c r="U54" s="163"/>
      <c r="V54" s="716" t="s">
        <v>64</v>
      </c>
      <c r="W54" s="717">
        <f>E54*(1+VAT_2025)</f>
        <v>2.0970782608695653E-5</v>
      </c>
      <c r="X54" s="726"/>
      <c r="Y54" s="718" t="s">
        <v>64</v>
      </c>
      <c r="Z54" s="716" t="s">
        <v>64</v>
      </c>
      <c r="AA54" s="729"/>
      <c r="AB54" s="199"/>
      <c r="AC54" s="33"/>
      <c r="AD54" s="50"/>
      <c r="AE54" s="660" t="s">
        <v>64</v>
      </c>
      <c r="AF54" s="686">
        <f>N54*(1+VAT_2025)/(1+VAT_2022)</f>
        <v>2.0970782608695657E-5</v>
      </c>
      <c r="AG54" s="726"/>
      <c r="AH54" s="661" t="s">
        <v>64</v>
      </c>
      <c r="AI54" s="660" t="s">
        <v>64</v>
      </c>
      <c r="AJ54" s="729"/>
      <c r="AL54" s="2" t="b">
        <f t="shared" si="1"/>
        <v>1</v>
      </c>
      <c r="AM54" s="2" t="b">
        <f t="shared" si="2"/>
        <v>1</v>
      </c>
      <c r="AN54" s="2" t="b">
        <f t="shared" si="3"/>
        <v>1</v>
      </c>
      <c r="AO54" s="2" t="b">
        <f t="shared" si="4"/>
        <v>1</v>
      </c>
      <c r="AP54" s="2" t="b">
        <f t="shared" si="5"/>
        <v>1</v>
      </c>
      <c r="AQ54" s="2" t="b">
        <f t="shared" si="6"/>
        <v>1</v>
      </c>
      <c r="AR54" s="2" t="b">
        <f t="shared" si="7"/>
        <v>1</v>
      </c>
      <c r="AS54" s="2" t="b">
        <f t="shared" si="8"/>
        <v>1</v>
      </c>
    </row>
    <row r="55" spans="2:45" ht="16">
      <c r="B55" s="33" t="s">
        <v>72</v>
      </c>
      <c r="C55" s="50"/>
      <c r="D55" s="660"/>
      <c r="E55" s="686">
        <f>N55/(1+VAT_2022)</f>
        <v>0</v>
      </c>
      <c r="F55" s="660"/>
      <c r="G55" s="661"/>
      <c r="H55" s="660"/>
      <c r="I55" s="645"/>
      <c r="K55" s="33" t="s">
        <v>72</v>
      </c>
      <c r="L55" s="50"/>
      <c r="M55" s="660"/>
      <c r="N55" s="661"/>
      <c r="O55" s="660"/>
      <c r="P55" s="661"/>
      <c r="Q55" s="660"/>
      <c r="R55" s="645"/>
      <c r="S55" s="199"/>
      <c r="T55" s="142" t="s">
        <v>72</v>
      </c>
      <c r="U55" s="163"/>
      <c r="V55" s="716"/>
      <c r="W55" s="717">
        <f>E55*(1+VAT_2025)</f>
        <v>0</v>
      </c>
      <c r="X55" s="726"/>
      <c r="Y55" s="718"/>
      <c r="Z55" s="716"/>
      <c r="AA55" s="729"/>
      <c r="AB55" s="199"/>
      <c r="AC55" s="33" t="s">
        <v>72</v>
      </c>
      <c r="AD55" s="50"/>
      <c r="AE55" s="660"/>
      <c r="AF55" s="686">
        <f>N55*(1+VAT_2025)</f>
        <v>0</v>
      </c>
      <c r="AG55" s="726"/>
      <c r="AH55" s="661"/>
      <c r="AI55" s="660"/>
      <c r="AJ55" s="729"/>
      <c r="AL55" s="2" t="b">
        <f t="shared" si="1"/>
        <v>1</v>
      </c>
      <c r="AM55" s="2" t="b">
        <f t="shared" si="2"/>
        <v>1</v>
      </c>
      <c r="AN55" s="2" t="b">
        <f t="shared" si="3"/>
        <v>1</v>
      </c>
      <c r="AO55" s="2" t="b">
        <f t="shared" si="4"/>
        <v>1</v>
      </c>
      <c r="AP55" s="2" t="b">
        <f t="shared" si="5"/>
        <v>1</v>
      </c>
      <c r="AQ55" s="2" t="b">
        <f t="shared" si="6"/>
        <v>1</v>
      </c>
      <c r="AR55" s="2" t="b">
        <f t="shared" si="7"/>
        <v>1</v>
      </c>
      <c r="AS55" s="2" t="b">
        <f t="shared" si="8"/>
        <v>1</v>
      </c>
    </row>
    <row r="56" spans="2:45" ht="16">
      <c r="B56" s="33" t="s">
        <v>73</v>
      </c>
      <c r="C56" s="50"/>
      <c r="D56" s="660"/>
      <c r="E56" s="686">
        <f>N56/(1+VAT_2022)</f>
        <v>0</v>
      </c>
      <c r="F56" s="660"/>
      <c r="G56" s="661"/>
      <c r="H56" s="660"/>
      <c r="I56" s="645"/>
      <c r="K56" s="33" t="s">
        <v>73</v>
      </c>
      <c r="L56" s="50"/>
      <c r="M56" s="660"/>
      <c r="N56" s="661"/>
      <c r="O56" s="660"/>
      <c r="P56" s="661"/>
      <c r="Q56" s="660"/>
      <c r="R56" s="645"/>
      <c r="S56" s="199"/>
      <c r="T56" s="142" t="s">
        <v>73</v>
      </c>
      <c r="U56" s="163"/>
      <c r="V56" s="716"/>
      <c r="W56" s="717">
        <f>E56*(1+VAT_2025)</f>
        <v>0</v>
      </c>
      <c r="X56" s="726"/>
      <c r="Y56" s="718"/>
      <c r="Z56" s="716"/>
      <c r="AA56" s="729"/>
      <c r="AB56" s="199"/>
      <c r="AC56" s="33" t="s">
        <v>73</v>
      </c>
      <c r="AD56" s="50"/>
      <c r="AE56" s="660"/>
      <c r="AF56" s="686">
        <f>N56*(1+VAT_2025)</f>
        <v>0</v>
      </c>
      <c r="AG56" s="726"/>
      <c r="AH56" s="661"/>
      <c r="AI56" s="660"/>
      <c r="AJ56" s="729"/>
      <c r="AL56" s="2" t="b">
        <f t="shared" si="1"/>
        <v>1</v>
      </c>
      <c r="AM56" s="2" t="b">
        <f t="shared" si="2"/>
        <v>1</v>
      </c>
      <c r="AN56" s="2" t="b">
        <f t="shared" si="3"/>
        <v>1</v>
      </c>
      <c r="AO56" s="2" t="b">
        <f t="shared" si="4"/>
        <v>1</v>
      </c>
      <c r="AP56" s="2" t="b">
        <f t="shared" si="5"/>
        <v>1</v>
      </c>
      <c r="AQ56" s="2" t="b">
        <f t="shared" si="6"/>
        <v>1</v>
      </c>
      <c r="AR56" s="2" t="b">
        <f t="shared" si="7"/>
        <v>1</v>
      </c>
      <c r="AS56" s="2" t="b">
        <f t="shared" si="8"/>
        <v>1</v>
      </c>
    </row>
    <row r="57" spans="2:45" ht="16">
      <c r="B57" s="33" t="s">
        <v>74</v>
      </c>
      <c r="C57" s="50"/>
      <c r="D57" s="660"/>
      <c r="E57" s="686">
        <f>N57/(1+VAT_2022)</f>
        <v>0</v>
      </c>
      <c r="F57" s="660"/>
      <c r="G57" s="661"/>
      <c r="H57" s="660"/>
      <c r="I57" s="645"/>
      <c r="K57" s="33" t="s">
        <v>74</v>
      </c>
      <c r="L57" s="50"/>
      <c r="M57" s="660"/>
      <c r="N57" s="661"/>
      <c r="O57" s="660"/>
      <c r="P57" s="661"/>
      <c r="Q57" s="660"/>
      <c r="R57" s="645"/>
      <c r="S57" s="199"/>
      <c r="T57" s="142" t="s">
        <v>74</v>
      </c>
      <c r="U57" s="163"/>
      <c r="V57" s="716"/>
      <c r="W57" s="717">
        <f>E57*(1+VAT_2025)</f>
        <v>0</v>
      </c>
      <c r="X57" s="726"/>
      <c r="Y57" s="718"/>
      <c r="Z57" s="716"/>
      <c r="AA57" s="729"/>
      <c r="AB57" s="199"/>
      <c r="AC57" s="33" t="s">
        <v>74</v>
      </c>
      <c r="AD57" s="50"/>
      <c r="AE57" s="660"/>
      <c r="AF57" s="686">
        <f>N57*(1+VAT_2025)</f>
        <v>0</v>
      </c>
      <c r="AG57" s="726"/>
      <c r="AH57" s="661"/>
      <c r="AI57" s="660"/>
      <c r="AJ57" s="729"/>
      <c r="AL57" s="2" t="b">
        <f t="shared" si="1"/>
        <v>1</v>
      </c>
      <c r="AM57" s="2" t="b">
        <f t="shared" si="2"/>
        <v>1</v>
      </c>
      <c r="AN57" s="2" t="b">
        <f t="shared" si="3"/>
        <v>1</v>
      </c>
      <c r="AO57" s="2" t="b">
        <f t="shared" si="4"/>
        <v>1</v>
      </c>
      <c r="AP57" s="2" t="b">
        <f t="shared" si="5"/>
        <v>1</v>
      </c>
      <c r="AQ57" s="2" t="b">
        <f t="shared" si="6"/>
        <v>1</v>
      </c>
      <c r="AR57" s="2" t="b">
        <f t="shared" si="7"/>
        <v>1</v>
      </c>
      <c r="AS57" s="2" t="b">
        <f t="shared" si="8"/>
        <v>1</v>
      </c>
    </row>
    <row r="58" spans="2:45" ht="16">
      <c r="B58" s="49" t="s">
        <v>75</v>
      </c>
      <c r="C58" s="50"/>
      <c r="D58" s="53"/>
      <c r="E58" s="55"/>
      <c r="F58" s="660"/>
      <c r="G58" s="55"/>
      <c r="H58" s="53"/>
      <c r="I58" s="645"/>
      <c r="K58" s="49" t="s">
        <v>75</v>
      </c>
      <c r="L58" s="50"/>
      <c r="M58" s="53"/>
      <c r="N58" s="55"/>
      <c r="O58" s="660"/>
      <c r="P58" s="55"/>
      <c r="Q58" s="53"/>
      <c r="R58" s="645"/>
      <c r="S58" s="199"/>
      <c r="T58" s="162" t="s">
        <v>75</v>
      </c>
      <c r="U58" s="163"/>
      <c r="V58" s="169"/>
      <c r="W58" s="147"/>
      <c r="X58" s="726"/>
      <c r="Y58" s="168"/>
      <c r="Z58" s="166"/>
      <c r="AA58" s="729"/>
      <c r="AB58" s="199"/>
      <c r="AC58" s="49" t="s">
        <v>75</v>
      </c>
      <c r="AD58" s="50"/>
      <c r="AE58" s="90"/>
      <c r="AF58" s="91"/>
      <c r="AG58" s="726"/>
      <c r="AH58" s="55"/>
      <c r="AI58" s="53"/>
      <c r="AJ58" s="729"/>
      <c r="AL58" s="2" t="b">
        <f t="shared" si="1"/>
        <v>1</v>
      </c>
      <c r="AM58" s="2" t="b">
        <f t="shared" si="2"/>
        <v>1</v>
      </c>
      <c r="AN58" s="2" t="b">
        <f t="shared" si="3"/>
        <v>1</v>
      </c>
      <c r="AO58" s="2" t="b">
        <f t="shared" si="4"/>
        <v>1</v>
      </c>
      <c r="AP58" s="2" t="b">
        <f t="shared" si="5"/>
        <v>1</v>
      </c>
      <c r="AQ58" s="2" t="b">
        <f t="shared" si="6"/>
        <v>1</v>
      </c>
      <c r="AR58" s="2" t="b">
        <f t="shared" si="7"/>
        <v>1</v>
      </c>
      <c r="AS58" s="2" t="b">
        <f t="shared" si="8"/>
        <v>1</v>
      </c>
    </row>
    <row r="59" spans="2:45" ht="16">
      <c r="B59" s="33" t="s">
        <v>76</v>
      </c>
      <c r="C59" s="50"/>
      <c r="D59" s="90">
        <f t="shared" ref="D59:E62" si="36">M59/(1+VAT_2022)</f>
        <v>6.8243478260869564E-5</v>
      </c>
      <c r="E59" s="91">
        <f t="shared" si="36"/>
        <v>1.3648695652173913E-4</v>
      </c>
      <c r="F59" s="660"/>
      <c r="G59" s="91">
        <f t="shared" ref="G59:G62" si="37">D59/10</f>
        <v>6.8243478260869561E-6</v>
      </c>
      <c r="H59" s="90">
        <f t="shared" ref="H59:H62" si="38">E59/10</f>
        <v>1.3648695652173912E-5</v>
      </c>
      <c r="I59" s="645"/>
      <c r="K59" s="33" t="s">
        <v>76</v>
      </c>
      <c r="L59" s="50"/>
      <c r="M59" s="53">
        <v>7.8479999999999994E-5</v>
      </c>
      <c r="N59" s="55">
        <v>1.5695999999999999E-4</v>
      </c>
      <c r="O59" s="660"/>
      <c r="P59" s="55">
        <v>7.8499999999999994E-6</v>
      </c>
      <c r="Q59" s="53">
        <v>1.5696E-5</v>
      </c>
      <c r="R59" s="645"/>
      <c r="S59" s="199"/>
      <c r="T59" s="142" t="s">
        <v>76</v>
      </c>
      <c r="U59" s="163"/>
      <c r="V59" s="169">
        <f t="shared" ref="V59:W62" si="39">D59*(1+VAT_2025)</f>
        <v>7.8821217391304349E-5</v>
      </c>
      <c r="W59" s="147">
        <f t="shared" si="39"/>
        <v>1.576424347826087E-4</v>
      </c>
      <c r="X59" s="726"/>
      <c r="Y59" s="147">
        <f t="shared" ref="Y59:Y62" si="40">V59/10</f>
        <v>7.8821217391304343E-6</v>
      </c>
      <c r="Z59" s="169">
        <f t="shared" ref="Z59:Z62" si="41">W59/10</f>
        <v>1.5764243478260869E-5</v>
      </c>
      <c r="AA59" s="729"/>
      <c r="AB59" s="199"/>
      <c r="AC59" s="33" t="s">
        <v>76</v>
      </c>
      <c r="AD59" s="50"/>
      <c r="AE59" s="90">
        <f t="shared" ref="AE59:AF62" si="42">M59*(1+VAT_2025)/(1+VAT_2022)</f>
        <v>7.8821217391304349E-5</v>
      </c>
      <c r="AF59" s="91">
        <f t="shared" si="42"/>
        <v>1.576424347826087E-4</v>
      </c>
      <c r="AG59" s="726"/>
      <c r="AH59" s="91">
        <f t="shared" ref="AH59:AH62" si="43">AE59/10</f>
        <v>7.8821217391304343E-6</v>
      </c>
      <c r="AI59" s="90">
        <f t="shared" ref="AI59:AI62" si="44">AF59/10</f>
        <v>1.5764243478260869E-5</v>
      </c>
      <c r="AJ59" s="729"/>
      <c r="AL59" s="2" t="b">
        <f t="shared" si="1"/>
        <v>1</v>
      </c>
      <c r="AM59" s="2" t="b">
        <f t="shared" si="2"/>
        <v>1</v>
      </c>
      <c r="AN59" s="2" t="b">
        <f t="shared" si="3"/>
        <v>1</v>
      </c>
      <c r="AO59" s="2" t="b">
        <f t="shared" si="4"/>
        <v>1</v>
      </c>
      <c r="AP59" s="2" t="b">
        <f t="shared" si="5"/>
        <v>1</v>
      </c>
      <c r="AQ59" s="2" t="b">
        <f t="shared" si="6"/>
        <v>1</v>
      </c>
      <c r="AR59" s="2" t="b">
        <f t="shared" si="7"/>
        <v>1</v>
      </c>
      <c r="AS59" s="2" t="b">
        <f t="shared" si="8"/>
        <v>1</v>
      </c>
    </row>
    <row r="60" spans="2:45" ht="16">
      <c r="B60" s="33" t="s">
        <v>77</v>
      </c>
      <c r="C60" s="50"/>
      <c r="D60" s="90">
        <f t="shared" si="36"/>
        <v>9.078260869565219E-5</v>
      </c>
      <c r="E60" s="91">
        <f t="shared" si="36"/>
        <v>1.8156521739130438E-4</v>
      </c>
      <c r="F60" s="660"/>
      <c r="G60" s="91">
        <f t="shared" si="37"/>
        <v>9.0782608695652194E-6</v>
      </c>
      <c r="H60" s="90">
        <f t="shared" si="38"/>
        <v>1.8156521739130439E-5</v>
      </c>
      <c r="I60" s="645"/>
      <c r="K60" s="33" t="s">
        <v>77</v>
      </c>
      <c r="L60" s="50"/>
      <c r="M60" s="53">
        <v>1.044E-4</v>
      </c>
      <c r="N60" s="55">
        <v>2.0880000000000001E-4</v>
      </c>
      <c r="O60" s="660"/>
      <c r="P60" s="55">
        <v>1.044E-5</v>
      </c>
      <c r="Q60" s="53">
        <v>2.088E-5</v>
      </c>
      <c r="R60" s="645"/>
      <c r="S60" s="199"/>
      <c r="T60" s="142" t="s">
        <v>77</v>
      </c>
      <c r="U60" s="163"/>
      <c r="V60" s="169">
        <f t="shared" si="39"/>
        <v>1.0485391304347829E-4</v>
      </c>
      <c r="W60" s="147">
        <f t="shared" si="39"/>
        <v>2.0970782608695657E-4</v>
      </c>
      <c r="X60" s="726"/>
      <c r="Y60" s="147">
        <f t="shared" si="40"/>
        <v>1.0485391304347828E-5</v>
      </c>
      <c r="Z60" s="169">
        <f t="shared" si="41"/>
        <v>2.0970782608695657E-5</v>
      </c>
      <c r="AA60" s="729"/>
      <c r="AB60" s="199"/>
      <c r="AC60" s="33" t="s">
        <v>77</v>
      </c>
      <c r="AD60" s="50"/>
      <c r="AE60" s="90">
        <f t="shared" si="42"/>
        <v>1.0485391304347827E-4</v>
      </c>
      <c r="AF60" s="91">
        <f t="shared" si="42"/>
        <v>2.0970782608695655E-4</v>
      </c>
      <c r="AG60" s="726"/>
      <c r="AH60" s="91">
        <f t="shared" si="43"/>
        <v>1.0485391304347827E-5</v>
      </c>
      <c r="AI60" s="90">
        <f t="shared" si="44"/>
        <v>2.0970782608695653E-5</v>
      </c>
      <c r="AJ60" s="729"/>
      <c r="AL60" s="2" t="b">
        <f t="shared" si="1"/>
        <v>1</v>
      </c>
      <c r="AM60" s="2" t="b">
        <f t="shared" si="2"/>
        <v>1</v>
      </c>
      <c r="AN60" s="2" t="b">
        <f t="shared" si="3"/>
        <v>1</v>
      </c>
      <c r="AO60" s="2" t="b">
        <f t="shared" si="4"/>
        <v>1</v>
      </c>
      <c r="AP60" s="2" t="b">
        <f t="shared" si="5"/>
        <v>1</v>
      </c>
      <c r="AQ60" s="2" t="b">
        <f t="shared" si="6"/>
        <v>1</v>
      </c>
      <c r="AR60" s="2" t="b">
        <f t="shared" si="7"/>
        <v>1</v>
      </c>
      <c r="AS60" s="2" t="b">
        <f t="shared" si="8"/>
        <v>1</v>
      </c>
    </row>
    <row r="61" spans="2:45" ht="16">
      <c r="B61" s="7" t="s">
        <v>78</v>
      </c>
      <c r="C61" s="50"/>
      <c r="D61" s="90">
        <f t="shared" si="36"/>
        <v>7.7008695652173919E-5</v>
      </c>
      <c r="E61" s="91">
        <f t="shared" si="36"/>
        <v>1.5401739130434784E-4</v>
      </c>
      <c r="F61" s="660"/>
      <c r="G61" s="91">
        <f t="shared" si="37"/>
        <v>7.7008695652173926E-6</v>
      </c>
      <c r="H61" s="90">
        <f t="shared" si="38"/>
        <v>1.5401739130434785E-5</v>
      </c>
      <c r="I61" s="645"/>
      <c r="K61" s="7" t="s">
        <v>78</v>
      </c>
      <c r="L61" s="50"/>
      <c r="M61" s="53">
        <v>8.8560000000000006E-5</v>
      </c>
      <c r="N61" s="55">
        <v>1.7712000000000001E-4</v>
      </c>
      <c r="O61" s="660"/>
      <c r="P61" s="55">
        <v>8.8599999999999999E-6</v>
      </c>
      <c r="Q61" s="53">
        <v>1.7711999999999999E-5</v>
      </c>
      <c r="R61" s="645"/>
      <c r="S61" s="199"/>
      <c r="T61" s="114" t="s">
        <v>78</v>
      </c>
      <c r="U61" s="163"/>
      <c r="V61" s="169">
        <f t="shared" si="39"/>
        <v>8.8945043478260878E-5</v>
      </c>
      <c r="W61" s="147">
        <f t="shared" si="39"/>
        <v>1.7789008695652176E-4</v>
      </c>
      <c r="X61" s="726"/>
      <c r="Y61" s="147">
        <f t="shared" si="40"/>
        <v>8.8945043478260874E-6</v>
      </c>
      <c r="Z61" s="169">
        <f t="shared" si="41"/>
        <v>1.7789008695652175E-5</v>
      </c>
      <c r="AA61" s="729"/>
      <c r="AB61" s="199"/>
      <c r="AC61" s="7" t="s">
        <v>78</v>
      </c>
      <c r="AD61" s="50"/>
      <c r="AE61" s="90">
        <f t="shared" si="42"/>
        <v>8.8945043478260878E-5</v>
      </c>
      <c r="AF61" s="91">
        <f t="shared" si="42"/>
        <v>1.7789008695652176E-4</v>
      </c>
      <c r="AG61" s="726"/>
      <c r="AH61" s="91">
        <f t="shared" si="43"/>
        <v>8.8945043478260874E-6</v>
      </c>
      <c r="AI61" s="90">
        <f t="shared" si="44"/>
        <v>1.7789008695652175E-5</v>
      </c>
      <c r="AJ61" s="729"/>
      <c r="AL61" s="2" t="b">
        <f t="shared" si="1"/>
        <v>1</v>
      </c>
      <c r="AM61" s="2" t="b">
        <f t="shared" si="2"/>
        <v>1</v>
      </c>
      <c r="AN61" s="2" t="b">
        <f t="shared" si="3"/>
        <v>1</v>
      </c>
      <c r="AO61" s="2" t="b">
        <f t="shared" si="4"/>
        <v>1</v>
      </c>
      <c r="AP61" s="2" t="b">
        <f t="shared" si="5"/>
        <v>1</v>
      </c>
      <c r="AQ61" s="2" t="b">
        <f t="shared" si="6"/>
        <v>1</v>
      </c>
      <c r="AR61" s="2" t="b">
        <f t="shared" si="7"/>
        <v>1</v>
      </c>
      <c r="AS61" s="2" t="b">
        <f t="shared" si="8"/>
        <v>1</v>
      </c>
    </row>
    <row r="62" spans="2:45" ht="16">
      <c r="B62" s="58" t="s">
        <v>79</v>
      </c>
      <c r="C62" s="59"/>
      <c r="D62" s="90">
        <f t="shared" si="36"/>
        <v>9.078260869565219E-5</v>
      </c>
      <c r="E62" s="81">
        <f t="shared" si="36"/>
        <v>1.8156521739130438E-4</v>
      </c>
      <c r="F62" s="660"/>
      <c r="G62" s="81">
        <f t="shared" si="37"/>
        <v>9.0782608695652194E-6</v>
      </c>
      <c r="H62" s="90">
        <f t="shared" si="38"/>
        <v>1.8156521739130439E-5</v>
      </c>
      <c r="I62" s="621"/>
      <c r="K62" s="58" t="s">
        <v>79</v>
      </c>
      <c r="L62" s="59"/>
      <c r="M62" s="53">
        <v>1.044E-4</v>
      </c>
      <c r="N62" s="60">
        <v>2.0880000000000001E-4</v>
      </c>
      <c r="O62" s="660"/>
      <c r="P62" s="60">
        <v>1.044E-5</v>
      </c>
      <c r="Q62" s="53">
        <v>2.088E-5</v>
      </c>
      <c r="R62" s="621"/>
      <c r="S62" s="199"/>
      <c r="T62" s="174" t="s">
        <v>79</v>
      </c>
      <c r="U62" s="175"/>
      <c r="V62" s="169">
        <f t="shared" si="39"/>
        <v>1.0485391304347829E-4</v>
      </c>
      <c r="W62" s="120">
        <f t="shared" si="39"/>
        <v>2.0970782608695657E-4</v>
      </c>
      <c r="X62" s="727"/>
      <c r="Y62" s="120">
        <f t="shared" si="40"/>
        <v>1.0485391304347828E-5</v>
      </c>
      <c r="Z62" s="169">
        <f t="shared" si="41"/>
        <v>2.0970782608695657E-5</v>
      </c>
      <c r="AA62" s="730"/>
      <c r="AB62" s="199"/>
      <c r="AC62" s="58" t="s">
        <v>79</v>
      </c>
      <c r="AD62" s="59"/>
      <c r="AE62" s="90">
        <f t="shared" si="42"/>
        <v>1.0485391304347827E-4</v>
      </c>
      <c r="AF62" s="81">
        <f t="shared" si="42"/>
        <v>2.0970782608695655E-4</v>
      </c>
      <c r="AG62" s="727"/>
      <c r="AH62" s="81">
        <f t="shared" si="43"/>
        <v>1.0485391304347827E-5</v>
      </c>
      <c r="AI62" s="90">
        <f t="shared" si="44"/>
        <v>2.0970782608695653E-5</v>
      </c>
      <c r="AJ62" s="730"/>
      <c r="AL62" s="2" t="b">
        <f t="shared" si="1"/>
        <v>1</v>
      </c>
      <c r="AM62" s="2" t="b">
        <f t="shared" si="2"/>
        <v>1</v>
      </c>
      <c r="AN62" s="2" t="b">
        <f t="shared" si="3"/>
        <v>1</v>
      </c>
      <c r="AO62" s="2" t="b">
        <f t="shared" si="4"/>
        <v>1</v>
      </c>
      <c r="AP62" s="2" t="b">
        <f t="shared" si="5"/>
        <v>1</v>
      </c>
      <c r="AQ62" s="2" t="b">
        <f t="shared" si="6"/>
        <v>1</v>
      </c>
      <c r="AR62" s="2" t="b">
        <f t="shared" si="7"/>
        <v>1</v>
      </c>
      <c r="AS62" s="2" t="b">
        <f t="shared" si="8"/>
        <v>1</v>
      </c>
    </row>
    <row r="63" spans="2:45" ht="16">
      <c r="B63" s="664" t="s">
        <v>80</v>
      </c>
      <c r="C63" s="664"/>
      <c r="D63" s="664"/>
      <c r="E63" s="664"/>
      <c r="F63" s="664"/>
      <c r="G63" s="664"/>
      <c r="H63" s="664"/>
      <c r="I63" s="664"/>
      <c r="K63" s="664" t="s">
        <v>80</v>
      </c>
      <c r="L63" s="664"/>
      <c r="M63" s="664"/>
      <c r="N63" s="664"/>
      <c r="O63" s="664"/>
      <c r="P63" s="664"/>
      <c r="Q63" s="664"/>
      <c r="R63" s="664"/>
      <c r="S63" s="199"/>
      <c r="T63" s="732" t="s">
        <v>80</v>
      </c>
      <c r="U63" s="732"/>
      <c r="V63" s="732"/>
      <c r="W63" s="732"/>
      <c r="X63" s="732"/>
      <c r="Y63" s="732"/>
      <c r="Z63" s="732"/>
      <c r="AA63" s="732"/>
      <c r="AB63" s="199"/>
      <c r="AC63" s="664" t="s">
        <v>80</v>
      </c>
      <c r="AD63" s="664"/>
      <c r="AE63" s="664"/>
      <c r="AF63" s="664"/>
      <c r="AG63" s="664"/>
      <c r="AH63" s="664"/>
      <c r="AI63" s="664"/>
      <c r="AJ63" s="664"/>
      <c r="AL63" s="2" t="b">
        <f t="shared" si="1"/>
        <v>1</v>
      </c>
      <c r="AM63" s="2" t="b">
        <f t="shared" si="2"/>
        <v>1</v>
      </c>
      <c r="AN63" s="2" t="b">
        <f t="shared" si="3"/>
        <v>1</v>
      </c>
      <c r="AO63" s="2" t="b">
        <f t="shared" si="4"/>
        <v>1</v>
      </c>
      <c r="AP63" s="2" t="b">
        <f t="shared" si="5"/>
        <v>1</v>
      </c>
      <c r="AQ63" s="2" t="b">
        <f t="shared" si="6"/>
        <v>1</v>
      </c>
      <c r="AR63" s="2" t="b">
        <f t="shared" si="7"/>
        <v>1</v>
      </c>
      <c r="AS63" s="2" t="b">
        <f t="shared" si="8"/>
        <v>1</v>
      </c>
    </row>
    <row r="64" spans="2:45" ht="16">
      <c r="B64" s="14"/>
      <c r="C64" s="14"/>
      <c r="D64" s="664" t="s">
        <v>81</v>
      </c>
      <c r="E64" s="664"/>
      <c r="F64" s="664"/>
      <c r="G64" s="665" t="s">
        <v>82</v>
      </c>
      <c r="H64" s="665"/>
      <c r="I64" s="665"/>
      <c r="K64" s="14"/>
      <c r="L64" s="14"/>
      <c r="M64" s="664" t="s">
        <v>81</v>
      </c>
      <c r="N64" s="664"/>
      <c r="O64" s="664"/>
      <c r="P64" s="665" t="s">
        <v>82</v>
      </c>
      <c r="Q64" s="665"/>
      <c r="R64" s="665"/>
      <c r="S64" s="199"/>
      <c r="T64" s="122"/>
      <c r="U64" s="122"/>
      <c r="V64" s="732" t="s">
        <v>81</v>
      </c>
      <c r="W64" s="732"/>
      <c r="X64" s="732"/>
      <c r="Y64" s="733" t="s">
        <v>82</v>
      </c>
      <c r="Z64" s="733"/>
      <c r="AA64" s="733"/>
      <c r="AB64" s="199"/>
      <c r="AC64" s="14"/>
      <c r="AD64" s="14"/>
      <c r="AE64" s="664" t="s">
        <v>81</v>
      </c>
      <c r="AF64" s="664"/>
      <c r="AG64" s="664"/>
      <c r="AH64" s="665" t="s">
        <v>82</v>
      </c>
      <c r="AI64" s="665"/>
      <c r="AJ64" s="665"/>
      <c r="AL64" s="2" t="b">
        <f t="shared" si="1"/>
        <v>1</v>
      </c>
      <c r="AM64" s="2" t="b">
        <f t="shared" si="2"/>
        <v>1</v>
      </c>
      <c r="AN64" s="2" t="b">
        <f t="shared" si="3"/>
        <v>1</v>
      </c>
      <c r="AO64" s="2" t="b">
        <f t="shared" si="4"/>
        <v>1</v>
      </c>
      <c r="AP64" s="2" t="b">
        <f t="shared" si="5"/>
        <v>1</v>
      </c>
      <c r="AQ64" s="2" t="b">
        <f t="shared" si="6"/>
        <v>1</v>
      </c>
      <c r="AR64" s="2" t="b">
        <f t="shared" si="7"/>
        <v>1</v>
      </c>
      <c r="AS64" s="2" t="b">
        <f t="shared" si="8"/>
        <v>1</v>
      </c>
    </row>
    <row r="65" spans="2:45" ht="16">
      <c r="B65" s="17" t="s">
        <v>3</v>
      </c>
      <c r="C65" s="48" t="s">
        <v>4</v>
      </c>
      <c r="D65" s="664" t="s">
        <v>5</v>
      </c>
      <c r="E65" s="664"/>
      <c r="F65" s="61" t="s">
        <v>6</v>
      </c>
      <c r="G65" s="664" t="s">
        <v>5</v>
      </c>
      <c r="H65" s="664"/>
      <c r="I65" s="48" t="s">
        <v>6</v>
      </c>
      <c r="K65" s="17" t="s">
        <v>3</v>
      </c>
      <c r="L65" s="48" t="s">
        <v>4</v>
      </c>
      <c r="M65" s="664" t="s">
        <v>5</v>
      </c>
      <c r="N65" s="664"/>
      <c r="O65" s="61" t="s">
        <v>6</v>
      </c>
      <c r="P65" s="664" t="s">
        <v>5</v>
      </c>
      <c r="Q65" s="664"/>
      <c r="R65" s="48" t="s">
        <v>6</v>
      </c>
      <c r="S65" s="199"/>
      <c r="T65" s="127" t="s">
        <v>3</v>
      </c>
      <c r="U65" s="126" t="s">
        <v>4</v>
      </c>
      <c r="V65" s="732" t="s">
        <v>5</v>
      </c>
      <c r="W65" s="732"/>
      <c r="X65" s="176" t="s">
        <v>6</v>
      </c>
      <c r="Y65" s="732" t="s">
        <v>5</v>
      </c>
      <c r="Z65" s="732"/>
      <c r="AA65" s="126" t="s">
        <v>6</v>
      </c>
      <c r="AB65" s="199"/>
      <c r="AC65" s="17" t="s">
        <v>3</v>
      </c>
      <c r="AD65" s="48" t="s">
        <v>4</v>
      </c>
      <c r="AE65" s="664" t="s">
        <v>5</v>
      </c>
      <c r="AF65" s="664"/>
      <c r="AG65" s="61" t="s">
        <v>6</v>
      </c>
      <c r="AH65" s="664" t="s">
        <v>5</v>
      </c>
      <c r="AI65" s="664"/>
      <c r="AJ65" s="48" t="s">
        <v>6</v>
      </c>
      <c r="AL65" s="2" t="b">
        <f t="shared" si="1"/>
        <v>1</v>
      </c>
      <c r="AM65" s="2" t="b">
        <f t="shared" si="2"/>
        <v>1</v>
      </c>
      <c r="AN65" s="2" t="b">
        <f t="shared" si="3"/>
        <v>1</v>
      </c>
      <c r="AO65" s="2" t="b">
        <f t="shared" si="4"/>
        <v>1</v>
      </c>
      <c r="AP65" s="2" t="b">
        <f t="shared" si="5"/>
        <v>1</v>
      </c>
      <c r="AQ65" s="2" t="b">
        <f t="shared" si="6"/>
        <v>1</v>
      </c>
      <c r="AR65" s="2" t="b">
        <f t="shared" si="7"/>
        <v>1</v>
      </c>
      <c r="AS65" s="2" t="b">
        <f t="shared" si="8"/>
        <v>1</v>
      </c>
    </row>
    <row r="66" spans="2:45" ht="16">
      <c r="B66" s="17" t="s">
        <v>83</v>
      </c>
      <c r="C66" s="14"/>
      <c r="D66" s="666"/>
      <c r="E66" s="666"/>
      <c r="F66" s="14"/>
      <c r="G66" s="666"/>
      <c r="H66" s="666"/>
      <c r="I66" s="65"/>
      <c r="K66" s="17" t="s">
        <v>83</v>
      </c>
      <c r="L66" s="14"/>
      <c r="M66" s="666"/>
      <c r="N66" s="666"/>
      <c r="O66" s="25"/>
      <c r="P66" s="666"/>
      <c r="Q66" s="666"/>
      <c r="R66" s="65"/>
      <c r="S66" s="199"/>
      <c r="T66" s="127" t="s">
        <v>83</v>
      </c>
      <c r="U66" s="122"/>
      <c r="V66" s="734"/>
      <c r="W66" s="734"/>
      <c r="X66" s="134"/>
      <c r="Y66" s="734"/>
      <c r="Z66" s="734"/>
      <c r="AA66" s="177"/>
      <c r="AB66" s="199"/>
      <c r="AC66" s="17" t="s">
        <v>83</v>
      </c>
      <c r="AD66" s="14"/>
      <c r="AE66" s="666"/>
      <c r="AF66" s="666"/>
      <c r="AG66" s="25"/>
      <c r="AH66" s="666"/>
      <c r="AI66" s="666"/>
      <c r="AJ66" s="65"/>
      <c r="AL66" s="2" t="b">
        <f t="shared" si="1"/>
        <v>1</v>
      </c>
      <c r="AM66" s="2" t="b">
        <f t="shared" si="2"/>
        <v>1</v>
      </c>
      <c r="AN66" s="2" t="b">
        <f t="shared" si="3"/>
        <v>1</v>
      </c>
      <c r="AO66" s="2" t="b">
        <f t="shared" si="4"/>
        <v>1</v>
      </c>
      <c r="AP66" s="2" t="b">
        <f t="shared" si="5"/>
        <v>1</v>
      </c>
      <c r="AQ66" s="2" t="b">
        <f t="shared" si="6"/>
        <v>1</v>
      </c>
      <c r="AR66" s="2" t="b">
        <f t="shared" si="7"/>
        <v>1</v>
      </c>
      <c r="AS66" s="2" t="b">
        <f t="shared" si="8"/>
        <v>1</v>
      </c>
    </row>
    <row r="67" spans="2:45" ht="16">
      <c r="B67" s="40"/>
      <c r="C67" s="25"/>
      <c r="D67" s="647"/>
      <c r="E67" s="697"/>
      <c r="F67" s="41"/>
      <c r="G67" s="685"/>
      <c r="H67" s="647"/>
      <c r="I67" s="92"/>
      <c r="K67" s="40"/>
      <c r="L67" s="25"/>
      <c r="M67" s="647"/>
      <c r="N67" s="647"/>
      <c r="O67" s="95"/>
      <c r="P67" s="647"/>
      <c r="Q67" s="647"/>
      <c r="R67" s="92"/>
      <c r="S67" s="199"/>
      <c r="T67" s="156"/>
      <c r="U67" s="134"/>
      <c r="V67" s="704"/>
      <c r="W67" s="704"/>
      <c r="X67" s="178"/>
      <c r="Y67" s="704"/>
      <c r="Z67" s="704"/>
      <c r="AA67" s="179"/>
      <c r="AB67" s="199"/>
      <c r="AC67" s="40"/>
      <c r="AD67" s="25"/>
      <c r="AE67" s="647"/>
      <c r="AF67" s="647"/>
      <c r="AG67" s="95"/>
      <c r="AH67" s="647"/>
      <c r="AI67" s="647"/>
      <c r="AJ67" s="92"/>
      <c r="AL67" s="2" t="b">
        <f t="shared" si="1"/>
        <v>1</v>
      </c>
      <c r="AM67" s="2" t="b">
        <f t="shared" si="2"/>
        <v>1</v>
      </c>
      <c r="AN67" s="2" t="b">
        <f t="shared" si="3"/>
        <v>1</v>
      </c>
      <c r="AO67" s="2" t="b">
        <f t="shared" si="4"/>
        <v>1</v>
      </c>
      <c r="AP67" s="2" t="b">
        <f t="shared" si="5"/>
        <v>1</v>
      </c>
      <c r="AQ67" s="2" t="b">
        <f t="shared" si="6"/>
        <v>1</v>
      </c>
      <c r="AR67" s="2" t="b">
        <f t="shared" si="7"/>
        <v>1</v>
      </c>
      <c r="AS67" s="2" t="b">
        <f t="shared" si="8"/>
        <v>1</v>
      </c>
    </row>
    <row r="68" spans="2:45" ht="16">
      <c r="B68" s="62" t="s">
        <v>84</v>
      </c>
      <c r="C68" s="34" t="s">
        <v>85</v>
      </c>
      <c r="D68" s="698">
        <f t="shared" ref="D68:F71" si="45">M68/(1+VAT_2022)</f>
        <v>17.547826086956523</v>
      </c>
      <c r="E68" s="699">
        <f t="shared" si="45"/>
        <v>0</v>
      </c>
      <c r="F68" s="96">
        <f t="shared" si="45"/>
        <v>17.547826086956523</v>
      </c>
      <c r="G68" s="700">
        <f>D68/10</f>
        <v>1.7547826086956522</v>
      </c>
      <c r="H68" s="698"/>
      <c r="I68" s="98">
        <f>R68/(1+VAT_2022)</f>
        <v>1.7565217391304349</v>
      </c>
      <c r="K68" s="62" t="s">
        <v>84</v>
      </c>
      <c r="L68" s="34" t="s">
        <v>85</v>
      </c>
      <c r="M68" s="667">
        <v>20.18</v>
      </c>
      <c r="N68" s="667"/>
      <c r="O68" s="93">
        <f>M68</f>
        <v>20.18</v>
      </c>
      <c r="P68" s="668" t="s">
        <v>86</v>
      </c>
      <c r="Q68" s="668"/>
      <c r="R68" s="93">
        <v>2.02</v>
      </c>
      <c r="S68" s="199"/>
      <c r="T68" s="180" t="s">
        <v>84</v>
      </c>
      <c r="U68" s="143" t="s">
        <v>85</v>
      </c>
      <c r="V68" s="731">
        <f t="shared" ref="V68:X71" si="46">D68*(1+VAT_2025)</f>
        <v>20.267739130434784</v>
      </c>
      <c r="W68" s="731">
        <f t="shared" si="46"/>
        <v>0</v>
      </c>
      <c r="X68" s="181">
        <f t="shared" si="46"/>
        <v>20.267739130434784</v>
      </c>
      <c r="Y68" s="731">
        <f>V68/10</f>
        <v>2.0267739130434785</v>
      </c>
      <c r="Z68" s="731"/>
      <c r="AA68" s="181">
        <f>X68/10</f>
        <v>2.0267739130434785</v>
      </c>
      <c r="AB68" s="199"/>
      <c r="AC68" s="62" t="s">
        <v>84</v>
      </c>
      <c r="AD68" s="34" t="s">
        <v>85</v>
      </c>
      <c r="AE68" s="698">
        <f t="shared" ref="AE68:AE74" si="47">M68*(1+VAT_2025)/(1+VAT_2022)</f>
        <v>20.267739130434784</v>
      </c>
      <c r="AF68" s="698">
        <f t="shared" ref="AF68:AF74" si="48">N68*(1+VAT_2025)</f>
        <v>0</v>
      </c>
      <c r="AG68" s="98">
        <f>O68*(1+VAT_2025)/(1+VAT_2022)</f>
        <v>20.267739130434784</v>
      </c>
      <c r="AH68" s="698">
        <f>AE68/10</f>
        <v>2.0267739130434785</v>
      </c>
      <c r="AI68" s="698"/>
      <c r="AJ68" s="98">
        <f>AG68/10</f>
        <v>2.0267739130434785</v>
      </c>
      <c r="AL68" s="2" t="b">
        <f t="shared" si="1"/>
        <v>1</v>
      </c>
      <c r="AM68" s="2" t="b">
        <f t="shared" si="2"/>
        <v>1</v>
      </c>
      <c r="AN68" s="2" t="b">
        <f t="shared" si="3"/>
        <v>1</v>
      </c>
      <c r="AO68" s="2" t="b">
        <f t="shared" si="4"/>
        <v>1</v>
      </c>
      <c r="AP68" s="2" t="b">
        <f t="shared" si="5"/>
        <v>1</v>
      </c>
      <c r="AQ68" s="2" t="b">
        <f t="shared" si="6"/>
        <v>1</v>
      </c>
      <c r="AR68" s="2" t="b">
        <f t="shared" si="7"/>
        <v>1</v>
      </c>
      <c r="AS68" s="2" t="b">
        <f t="shared" si="8"/>
        <v>1</v>
      </c>
    </row>
    <row r="69" spans="2:45" ht="16">
      <c r="B69" s="62" t="s">
        <v>87</v>
      </c>
      <c r="C69" s="34" t="s">
        <v>88</v>
      </c>
      <c r="D69" s="663">
        <f t="shared" si="45"/>
        <v>5.2173913043478263E-5</v>
      </c>
      <c r="E69" s="691">
        <f t="shared" si="45"/>
        <v>0</v>
      </c>
      <c r="F69" s="96">
        <f t="shared" si="45"/>
        <v>52.173913043478265</v>
      </c>
      <c r="G69" s="662">
        <f>D69/10</f>
        <v>5.2173913043478265E-6</v>
      </c>
      <c r="H69" s="663"/>
      <c r="I69" s="98">
        <f>R69/(1+VAT_2022)</f>
        <v>5.2173913043478262</v>
      </c>
      <c r="K69" s="62" t="s">
        <v>87</v>
      </c>
      <c r="L69" s="34" t="s">
        <v>88</v>
      </c>
      <c r="M69" s="660">
        <v>6.0000000000000002E-5</v>
      </c>
      <c r="N69" s="660"/>
      <c r="O69" s="93">
        <v>60</v>
      </c>
      <c r="P69" s="660">
        <v>6.0000000000000002E-6</v>
      </c>
      <c r="Q69" s="660"/>
      <c r="R69" s="93">
        <v>6</v>
      </c>
      <c r="S69" s="199"/>
      <c r="T69" s="180" t="s">
        <v>87</v>
      </c>
      <c r="U69" s="143" t="s">
        <v>88</v>
      </c>
      <c r="V69" s="719">
        <f t="shared" si="46"/>
        <v>6.0260869565217394E-5</v>
      </c>
      <c r="W69" s="719">
        <f t="shared" si="46"/>
        <v>0</v>
      </c>
      <c r="X69" s="181">
        <f t="shared" si="46"/>
        <v>60.260869565217398</v>
      </c>
      <c r="Y69" s="719">
        <f t="shared" ref="Y69:Y74" si="49">V69/10</f>
        <v>6.0260869565217396E-6</v>
      </c>
      <c r="Z69" s="719"/>
      <c r="AA69" s="181">
        <f t="shared" ref="AA69:AA74" si="50">X69/10</f>
        <v>6.0260869565217394</v>
      </c>
      <c r="AB69" s="199"/>
      <c r="AC69" s="62" t="s">
        <v>87</v>
      </c>
      <c r="AD69" s="34" t="s">
        <v>88</v>
      </c>
      <c r="AE69" s="663">
        <f t="shared" si="47"/>
        <v>6.0260869565217401E-5</v>
      </c>
      <c r="AF69" s="663">
        <f t="shared" si="48"/>
        <v>0</v>
      </c>
      <c r="AG69" s="98">
        <f>O69*(1+VAT_2025)/(1+VAT_2022)</f>
        <v>60.260869565217391</v>
      </c>
      <c r="AH69" s="663">
        <f t="shared" ref="AH69:AH74" si="51">AE69/10</f>
        <v>6.0260869565217404E-6</v>
      </c>
      <c r="AI69" s="663"/>
      <c r="AJ69" s="98">
        <f t="shared" ref="AJ69:AJ74" si="52">AG69/10</f>
        <v>6.0260869565217394</v>
      </c>
      <c r="AL69" s="2" t="b">
        <f t="shared" si="1"/>
        <v>1</v>
      </c>
      <c r="AM69" s="2" t="b">
        <f t="shared" si="2"/>
        <v>1</v>
      </c>
      <c r="AN69" s="2" t="b">
        <f t="shared" si="3"/>
        <v>1</v>
      </c>
      <c r="AO69" s="2" t="b">
        <f t="shared" si="4"/>
        <v>1</v>
      </c>
      <c r="AP69" s="2" t="b">
        <f t="shared" si="5"/>
        <v>1</v>
      </c>
      <c r="AQ69" s="2" t="b">
        <f t="shared" si="6"/>
        <v>1</v>
      </c>
      <c r="AR69" s="2" t="b">
        <f t="shared" si="7"/>
        <v>1</v>
      </c>
      <c r="AS69" s="2" t="b">
        <f t="shared" si="8"/>
        <v>1</v>
      </c>
    </row>
    <row r="70" spans="2:45" ht="16">
      <c r="B70" s="62" t="s">
        <v>89</v>
      </c>
      <c r="C70" s="34" t="s">
        <v>90</v>
      </c>
      <c r="D70" s="663">
        <f t="shared" si="45"/>
        <v>6.1409565217391312E-4</v>
      </c>
      <c r="E70" s="691">
        <f t="shared" si="45"/>
        <v>0</v>
      </c>
      <c r="F70" s="96">
        <f t="shared" si="45"/>
        <v>39.469565217391306</v>
      </c>
      <c r="G70" s="662">
        <f t="shared" ref="G70:G74" si="53">D70/10</f>
        <v>6.1409565217391318E-5</v>
      </c>
      <c r="H70" s="663"/>
      <c r="I70" s="98">
        <f>R70/(1+VAT_2022)</f>
        <v>3.947826086956522</v>
      </c>
      <c r="K70" s="62" t="s">
        <v>89</v>
      </c>
      <c r="L70" s="34" t="s">
        <v>90</v>
      </c>
      <c r="M70" s="660">
        <v>7.0620999999999998E-4</v>
      </c>
      <c r="N70" s="660"/>
      <c r="O70" s="93">
        <v>45.39</v>
      </c>
      <c r="P70" s="660">
        <v>7.0619999999999998E-5</v>
      </c>
      <c r="Q70" s="660"/>
      <c r="R70" s="93">
        <v>4.54</v>
      </c>
      <c r="S70" s="199"/>
      <c r="T70" s="180" t="s">
        <v>89</v>
      </c>
      <c r="U70" s="143" t="s">
        <v>90</v>
      </c>
      <c r="V70" s="719">
        <f t="shared" si="46"/>
        <v>7.0928047826086967E-4</v>
      </c>
      <c r="W70" s="719">
        <f t="shared" si="46"/>
        <v>0</v>
      </c>
      <c r="X70" s="181">
        <f t="shared" si="46"/>
        <v>45.587347826086962</v>
      </c>
      <c r="Y70" s="719">
        <f t="shared" si="49"/>
        <v>7.0928047826086972E-5</v>
      </c>
      <c r="Z70" s="719"/>
      <c r="AA70" s="181">
        <f t="shared" si="50"/>
        <v>4.5587347826086964</v>
      </c>
      <c r="AB70" s="199"/>
      <c r="AC70" s="62" t="s">
        <v>89</v>
      </c>
      <c r="AD70" s="34" t="s">
        <v>90</v>
      </c>
      <c r="AE70" s="663">
        <f t="shared" si="47"/>
        <v>7.0928047826086967E-4</v>
      </c>
      <c r="AF70" s="663">
        <f t="shared" si="48"/>
        <v>0</v>
      </c>
      <c r="AG70" s="98">
        <f>O70*(1+VAT_2025)/(1+VAT_2022)</f>
        <v>45.587347826086962</v>
      </c>
      <c r="AH70" s="663">
        <f t="shared" si="51"/>
        <v>7.0928047826086972E-5</v>
      </c>
      <c r="AI70" s="663"/>
      <c r="AJ70" s="98">
        <f t="shared" si="52"/>
        <v>4.5587347826086964</v>
      </c>
      <c r="AL70" s="2" t="b">
        <f t="shared" ref="AL70:AL88" si="54">T71=AC71</f>
        <v>1</v>
      </c>
      <c r="AM70" s="2" t="b">
        <f t="shared" ref="AM70:AM88" si="55">U71=AD71</f>
        <v>1</v>
      </c>
      <c r="AN70" s="2" t="b">
        <f t="shared" ref="AN70:AN88" si="56">V71=AE71</f>
        <v>1</v>
      </c>
      <c r="AO70" s="2" t="b">
        <f t="shared" ref="AO70:AO88" si="57">W71=AF71</f>
        <v>1</v>
      </c>
      <c r="AP70" s="2" t="b">
        <f t="shared" ref="AP70:AP88" si="58">X71=AG71</f>
        <v>1</v>
      </c>
      <c r="AQ70" s="2" t="b">
        <f t="shared" ref="AQ70:AQ88" si="59">Y71=AH71</f>
        <v>1</v>
      </c>
      <c r="AR70" s="2" t="b">
        <f t="shared" ref="AR70:AR88" si="60">Z71=AI71</f>
        <v>1</v>
      </c>
      <c r="AS70" s="2" t="b">
        <f t="shared" ref="AS70:AS88" si="61">AA71=AJ71</f>
        <v>1</v>
      </c>
    </row>
    <row r="71" spans="2:45" ht="16">
      <c r="B71" s="62" t="s">
        <v>91</v>
      </c>
      <c r="C71" s="34" t="s">
        <v>92</v>
      </c>
      <c r="D71" s="663">
        <f t="shared" si="45"/>
        <v>1.851913043478261E-4</v>
      </c>
      <c r="E71" s="691">
        <f t="shared" si="45"/>
        <v>0</v>
      </c>
      <c r="F71" s="96">
        <f t="shared" si="45"/>
        <v>39.469565217391306</v>
      </c>
      <c r="G71" s="662">
        <f t="shared" si="53"/>
        <v>1.8519130434782611E-5</v>
      </c>
      <c r="H71" s="663"/>
      <c r="I71" s="98">
        <f>R71/(1+VAT_2022)</f>
        <v>3.947826086956522</v>
      </c>
      <c r="K71" s="62" t="s">
        <v>91</v>
      </c>
      <c r="L71" s="34" t="s">
        <v>92</v>
      </c>
      <c r="M71" s="660">
        <v>2.1296999999999999E-4</v>
      </c>
      <c r="N71" s="660"/>
      <c r="O71" s="93">
        <v>45.39</v>
      </c>
      <c r="P71" s="660">
        <v>2.1299999999999999E-5</v>
      </c>
      <c r="Q71" s="660"/>
      <c r="R71" s="93">
        <v>4.54</v>
      </c>
      <c r="S71" s="199"/>
      <c r="T71" s="180" t="s">
        <v>91</v>
      </c>
      <c r="U71" s="143" t="s">
        <v>92</v>
      </c>
      <c r="V71" s="719">
        <f t="shared" si="46"/>
        <v>2.1389595652173915E-4</v>
      </c>
      <c r="W71" s="719">
        <f t="shared" si="46"/>
        <v>0</v>
      </c>
      <c r="X71" s="181">
        <f t="shared" si="46"/>
        <v>45.587347826086962</v>
      </c>
      <c r="Y71" s="719">
        <f t="shared" si="49"/>
        <v>2.1389595652173915E-5</v>
      </c>
      <c r="Z71" s="719"/>
      <c r="AA71" s="181">
        <f t="shared" si="50"/>
        <v>4.5587347826086964</v>
      </c>
      <c r="AB71" s="199"/>
      <c r="AC71" s="62" t="s">
        <v>91</v>
      </c>
      <c r="AD71" s="34" t="s">
        <v>92</v>
      </c>
      <c r="AE71" s="663">
        <f t="shared" si="47"/>
        <v>2.1389595652173915E-4</v>
      </c>
      <c r="AF71" s="663">
        <f t="shared" si="48"/>
        <v>0</v>
      </c>
      <c r="AG71" s="98">
        <f>O71*(1+VAT_2025)/(1+VAT_2022)</f>
        <v>45.587347826086962</v>
      </c>
      <c r="AH71" s="663">
        <f t="shared" si="51"/>
        <v>2.1389595652173915E-5</v>
      </c>
      <c r="AI71" s="663"/>
      <c r="AJ71" s="98">
        <f t="shared" si="52"/>
        <v>4.5587347826086964</v>
      </c>
      <c r="AL71" s="2" t="b">
        <f t="shared" si="54"/>
        <v>1</v>
      </c>
      <c r="AM71" s="2" t="b">
        <f t="shared" si="55"/>
        <v>1</v>
      </c>
      <c r="AN71" s="2" t="b">
        <f t="shared" si="56"/>
        <v>1</v>
      </c>
      <c r="AO71" s="2" t="b">
        <f t="shared" si="57"/>
        <v>1</v>
      </c>
      <c r="AP71" s="2" t="b">
        <f t="shared" si="58"/>
        <v>1</v>
      </c>
      <c r="AQ71" s="2" t="b">
        <f t="shared" si="59"/>
        <v>1</v>
      </c>
      <c r="AR71" s="2" t="b">
        <f t="shared" si="60"/>
        <v>1</v>
      </c>
      <c r="AS71" s="2" t="b">
        <f t="shared" si="61"/>
        <v>1</v>
      </c>
    </row>
    <row r="72" spans="2:45" ht="16">
      <c r="B72" s="62" t="s">
        <v>93</v>
      </c>
      <c r="C72" s="34" t="s">
        <v>94</v>
      </c>
      <c r="D72" s="663">
        <f t="shared" ref="D72:E74" si="62">M72/(1+VAT_2022)</f>
        <v>7.5478260869565219E-5</v>
      </c>
      <c r="E72" s="691">
        <f t="shared" si="62"/>
        <v>0</v>
      </c>
      <c r="F72" s="96">
        <f>O72</f>
        <v>100</v>
      </c>
      <c r="G72" s="662">
        <f t="shared" si="53"/>
        <v>7.5478260869565221E-6</v>
      </c>
      <c r="H72" s="663"/>
      <c r="I72" s="98">
        <f>R72</f>
        <v>10</v>
      </c>
      <c r="K72" s="62" t="s">
        <v>93</v>
      </c>
      <c r="L72" s="34" t="s">
        <v>94</v>
      </c>
      <c r="M72" s="660">
        <v>8.6799999999999996E-5</v>
      </c>
      <c r="N72" s="660"/>
      <c r="O72" s="93">
        <v>100</v>
      </c>
      <c r="P72" s="660">
        <v>8.6799999999999999E-6</v>
      </c>
      <c r="Q72" s="660"/>
      <c r="R72" s="93">
        <v>10</v>
      </c>
      <c r="S72" s="199"/>
      <c r="T72" s="180" t="s">
        <v>93</v>
      </c>
      <c r="U72" s="143" t="s">
        <v>94</v>
      </c>
      <c r="V72" s="719">
        <f t="shared" ref="V72:W74" si="63">D72*(1+VAT_2025)</f>
        <v>8.7177391304347834E-5</v>
      </c>
      <c r="W72" s="719">
        <f t="shared" si="63"/>
        <v>0</v>
      </c>
      <c r="X72" s="182">
        <v>100</v>
      </c>
      <c r="Y72" s="719">
        <f t="shared" si="49"/>
        <v>8.7177391304347827E-6</v>
      </c>
      <c r="Z72" s="719"/>
      <c r="AA72" s="181">
        <f t="shared" si="50"/>
        <v>10</v>
      </c>
      <c r="AB72" s="199"/>
      <c r="AC72" s="62" t="s">
        <v>93</v>
      </c>
      <c r="AD72" s="34" t="s">
        <v>94</v>
      </c>
      <c r="AE72" s="663">
        <f t="shared" si="47"/>
        <v>8.717739130434782E-5</v>
      </c>
      <c r="AF72" s="663">
        <f t="shared" si="48"/>
        <v>0</v>
      </c>
      <c r="AG72" s="93">
        <v>100</v>
      </c>
      <c r="AH72" s="663">
        <f t="shared" si="51"/>
        <v>8.7177391304347827E-6</v>
      </c>
      <c r="AI72" s="663"/>
      <c r="AJ72" s="98">
        <f t="shared" si="52"/>
        <v>10</v>
      </c>
      <c r="AL72" s="2" t="b">
        <f t="shared" si="54"/>
        <v>1</v>
      </c>
      <c r="AM72" s="2" t="b">
        <f t="shared" si="55"/>
        <v>1</v>
      </c>
      <c r="AN72" s="2" t="b">
        <f t="shared" si="56"/>
        <v>1</v>
      </c>
      <c r="AO72" s="2" t="b">
        <f t="shared" si="57"/>
        <v>1</v>
      </c>
      <c r="AP72" s="2" t="b">
        <f t="shared" si="58"/>
        <v>1</v>
      </c>
      <c r="AQ72" s="2" t="b">
        <f t="shared" si="59"/>
        <v>1</v>
      </c>
      <c r="AR72" s="2" t="b">
        <f t="shared" si="60"/>
        <v>1</v>
      </c>
      <c r="AS72" s="2" t="b">
        <f t="shared" si="61"/>
        <v>1</v>
      </c>
    </row>
    <row r="73" spans="2:45" ht="16">
      <c r="B73" s="62" t="s">
        <v>95</v>
      </c>
      <c r="C73" s="34" t="s">
        <v>96</v>
      </c>
      <c r="D73" s="663">
        <f t="shared" si="62"/>
        <v>4.9129304347826095E-3</v>
      </c>
      <c r="E73" s="691">
        <f t="shared" si="62"/>
        <v>0</v>
      </c>
      <c r="F73" s="96">
        <f t="shared" ref="F73:F74" si="64">O73</f>
        <v>2000</v>
      </c>
      <c r="G73" s="662">
        <f t="shared" si="53"/>
        <v>4.9129304347826099E-4</v>
      </c>
      <c r="H73" s="663"/>
      <c r="I73" s="98">
        <f t="shared" ref="I73:I74" si="65">R73</f>
        <v>200</v>
      </c>
      <c r="K73" s="62" t="s">
        <v>95</v>
      </c>
      <c r="L73" s="34" t="s">
        <v>96</v>
      </c>
      <c r="M73" s="660">
        <v>5.6498700000000004E-3</v>
      </c>
      <c r="N73" s="660"/>
      <c r="O73" s="93">
        <v>2000</v>
      </c>
      <c r="P73" s="660">
        <v>5.6499000000000002E-4</v>
      </c>
      <c r="Q73" s="660"/>
      <c r="R73" s="93">
        <v>200</v>
      </c>
      <c r="S73" s="199"/>
      <c r="T73" s="180" t="s">
        <v>95</v>
      </c>
      <c r="U73" s="143" t="s">
        <v>96</v>
      </c>
      <c r="V73" s="719">
        <f t="shared" si="63"/>
        <v>5.6744346521739137E-3</v>
      </c>
      <c r="W73" s="719">
        <f t="shared" si="63"/>
        <v>0</v>
      </c>
      <c r="X73" s="182">
        <v>2000</v>
      </c>
      <c r="Y73" s="719">
        <f t="shared" si="49"/>
        <v>5.6744346521739135E-4</v>
      </c>
      <c r="Z73" s="719"/>
      <c r="AA73" s="181">
        <f t="shared" si="50"/>
        <v>200</v>
      </c>
      <c r="AB73" s="199"/>
      <c r="AC73" s="62" t="s">
        <v>95</v>
      </c>
      <c r="AD73" s="34" t="s">
        <v>96</v>
      </c>
      <c r="AE73" s="663">
        <f t="shared" si="47"/>
        <v>5.6744346521739146E-3</v>
      </c>
      <c r="AF73" s="663">
        <f t="shared" si="48"/>
        <v>0</v>
      </c>
      <c r="AG73" s="93">
        <v>2000</v>
      </c>
      <c r="AH73" s="663">
        <f t="shared" si="51"/>
        <v>5.6744346521739146E-4</v>
      </c>
      <c r="AI73" s="663"/>
      <c r="AJ73" s="98">
        <f t="shared" si="52"/>
        <v>200</v>
      </c>
      <c r="AL73" s="2" t="b">
        <f t="shared" si="54"/>
        <v>1</v>
      </c>
      <c r="AM73" s="2" t="b">
        <f t="shared" si="55"/>
        <v>1</v>
      </c>
      <c r="AN73" s="2" t="b">
        <f t="shared" si="56"/>
        <v>1</v>
      </c>
      <c r="AO73" s="2" t="b">
        <f t="shared" si="57"/>
        <v>1</v>
      </c>
      <c r="AP73" s="2" t="b">
        <f t="shared" si="58"/>
        <v>1</v>
      </c>
      <c r="AQ73" s="2" t="b">
        <f t="shared" si="59"/>
        <v>1</v>
      </c>
      <c r="AR73" s="2" t="b">
        <f t="shared" si="60"/>
        <v>1</v>
      </c>
      <c r="AS73" s="2" t="b">
        <f t="shared" si="61"/>
        <v>1</v>
      </c>
    </row>
    <row r="74" spans="2:45" ht="16">
      <c r="B74" s="43" t="s">
        <v>97</v>
      </c>
      <c r="C74" s="12" t="s">
        <v>98</v>
      </c>
      <c r="D74" s="690">
        <f t="shared" si="62"/>
        <v>4.9241739130434785E-4</v>
      </c>
      <c r="E74" s="692">
        <f t="shared" si="62"/>
        <v>0</v>
      </c>
      <c r="F74" s="96">
        <f t="shared" si="64"/>
        <v>500</v>
      </c>
      <c r="G74" s="689">
        <f t="shared" si="53"/>
        <v>4.9241739130434786E-5</v>
      </c>
      <c r="H74" s="690"/>
      <c r="I74" s="99">
        <f t="shared" si="65"/>
        <v>50</v>
      </c>
      <c r="K74" s="43" t="s">
        <v>97</v>
      </c>
      <c r="L74" s="12" t="s">
        <v>98</v>
      </c>
      <c r="M74" s="670">
        <v>5.6627999999999995E-4</v>
      </c>
      <c r="N74" s="670"/>
      <c r="O74" s="94">
        <v>500</v>
      </c>
      <c r="P74" s="670">
        <v>5.6629999999999998E-5</v>
      </c>
      <c r="Q74" s="670"/>
      <c r="R74" s="94">
        <v>50</v>
      </c>
      <c r="S74" s="199"/>
      <c r="T74" s="158" t="s">
        <v>97</v>
      </c>
      <c r="U74" s="119" t="s">
        <v>98</v>
      </c>
      <c r="V74" s="745">
        <f t="shared" si="63"/>
        <v>5.6874208695652175E-4</v>
      </c>
      <c r="W74" s="745">
        <f t="shared" si="63"/>
        <v>0</v>
      </c>
      <c r="X74" s="183">
        <v>500</v>
      </c>
      <c r="Y74" s="745">
        <f t="shared" si="49"/>
        <v>5.6874208695652175E-5</v>
      </c>
      <c r="Z74" s="745"/>
      <c r="AA74" s="184">
        <f t="shared" si="50"/>
        <v>50</v>
      </c>
      <c r="AB74" s="199"/>
      <c r="AC74" s="43" t="s">
        <v>97</v>
      </c>
      <c r="AD74" s="12" t="s">
        <v>98</v>
      </c>
      <c r="AE74" s="690">
        <f t="shared" si="47"/>
        <v>5.6874208695652175E-4</v>
      </c>
      <c r="AF74" s="690">
        <f t="shared" si="48"/>
        <v>0</v>
      </c>
      <c r="AG74" s="94">
        <v>500</v>
      </c>
      <c r="AH74" s="690">
        <f t="shared" si="51"/>
        <v>5.6874208695652175E-5</v>
      </c>
      <c r="AI74" s="690"/>
      <c r="AJ74" s="99">
        <f t="shared" si="52"/>
        <v>50</v>
      </c>
      <c r="AL74" s="2" t="b">
        <f t="shared" si="54"/>
        <v>1</v>
      </c>
      <c r="AM74" s="2" t="b">
        <f t="shared" si="55"/>
        <v>1</v>
      </c>
      <c r="AN74" s="2" t="b">
        <f t="shared" si="56"/>
        <v>1</v>
      </c>
      <c r="AO74" s="2" t="b">
        <f t="shared" si="57"/>
        <v>1</v>
      </c>
      <c r="AP74" s="2" t="b">
        <f t="shared" si="58"/>
        <v>1</v>
      </c>
      <c r="AQ74" s="2" t="b">
        <f t="shared" si="59"/>
        <v>1</v>
      </c>
      <c r="AR74" s="2" t="b">
        <f t="shared" si="60"/>
        <v>1</v>
      </c>
      <c r="AS74" s="2" t="b">
        <f t="shared" si="61"/>
        <v>1</v>
      </c>
    </row>
    <row r="75" spans="2:45" ht="16">
      <c r="B75" s="64" t="s">
        <v>99</v>
      </c>
      <c r="C75" s="15" t="s">
        <v>100</v>
      </c>
      <c r="D75" s="628" t="s">
        <v>21</v>
      </c>
      <c r="E75" s="628"/>
      <c r="F75" s="628"/>
      <c r="G75" s="628"/>
      <c r="H75" s="628"/>
      <c r="I75" s="651"/>
      <c r="K75" s="64" t="s">
        <v>99</v>
      </c>
      <c r="L75" s="15" t="s">
        <v>100</v>
      </c>
      <c r="M75" s="628" t="s">
        <v>21</v>
      </c>
      <c r="N75" s="628"/>
      <c r="O75" s="650"/>
      <c r="P75" s="628"/>
      <c r="Q75" s="628"/>
      <c r="R75" s="651"/>
      <c r="S75" s="199"/>
      <c r="T75" s="185" t="s">
        <v>99</v>
      </c>
      <c r="U75" s="123" t="s">
        <v>100</v>
      </c>
      <c r="V75" s="721" t="s">
        <v>21</v>
      </c>
      <c r="W75" s="721"/>
      <c r="X75" s="724"/>
      <c r="Y75" s="721"/>
      <c r="Z75" s="721"/>
      <c r="AA75" s="754"/>
      <c r="AB75" s="199"/>
      <c r="AC75" s="64" t="s">
        <v>99</v>
      </c>
      <c r="AD75" s="15" t="s">
        <v>100</v>
      </c>
      <c r="AE75" s="628" t="s">
        <v>21</v>
      </c>
      <c r="AF75" s="628"/>
      <c r="AG75" s="650"/>
      <c r="AH75" s="628"/>
      <c r="AI75" s="628"/>
      <c r="AJ75" s="651"/>
      <c r="AL75" s="2" t="b">
        <f t="shared" si="54"/>
        <v>1</v>
      </c>
      <c r="AM75" s="2" t="b">
        <f t="shared" si="55"/>
        <v>1</v>
      </c>
      <c r="AN75" s="2" t="b">
        <f t="shared" si="56"/>
        <v>1</v>
      </c>
      <c r="AO75" s="2" t="b">
        <f t="shared" si="57"/>
        <v>1</v>
      </c>
      <c r="AP75" s="2" t="b">
        <f t="shared" si="58"/>
        <v>1</v>
      </c>
      <c r="AQ75" s="2" t="b">
        <f t="shared" si="59"/>
        <v>1</v>
      </c>
      <c r="AR75" s="2" t="b">
        <f t="shared" si="60"/>
        <v>1</v>
      </c>
      <c r="AS75" s="2" t="b">
        <f t="shared" si="61"/>
        <v>1</v>
      </c>
    </row>
    <row r="76" spans="2:45" ht="16">
      <c r="B76" s="685" t="s">
        <v>101</v>
      </c>
      <c r="C76" s="675" t="s">
        <v>102</v>
      </c>
      <c r="D76" s="695">
        <f t="shared" ref="D76:F77" si="66">M76/(1+VAT_2022)</f>
        <v>3.0004956521739131E-3</v>
      </c>
      <c r="E76" s="696">
        <f t="shared" si="66"/>
        <v>0</v>
      </c>
      <c r="F76" s="693">
        <f t="shared" si="66"/>
        <v>47.365217391304348</v>
      </c>
      <c r="G76" s="695">
        <f t="shared" ref="G76:G77" si="67">D76/10</f>
        <v>3.0004956521739132E-4</v>
      </c>
      <c r="H76" s="696"/>
      <c r="I76" s="693">
        <f>R76/(1+VAT_2022)</f>
        <v>4.7391304347826093</v>
      </c>
      <c r="K76" s="685" t="s">
        <v>101</v>
      </c>
      <c r="L76" s="675" t="s">
        <v>102</v>
      </c>
      <c r="M76" s="679">
        <v>3.45057E-3</v>
      </c>
      <c r="N76" s="680"/>
      <c r="O76" s="675">
        <v>54.47</v>
      </c>
      <c r="P76" s="679">
        <v>3.4506000000000001E-4</v>
      </c>
      <c r="Q76" s="680"/>
      <c r="R76" s="675">
        <v>5.45</v>
      </c>
      <c r="S76" s="199"/>
      <c r="T76" s="746" t="s">
        <v>101</v>
      </c>
      <c r="U76" s="747" t="s">
        <v>102</v>
      </c>
      <c r="V76" s="748">
        <f t="shared" ref="V76:X77" si="68">D76*(1+VAT_2025)</f>
        <v>3.4655724782608698E-3</v>
      </c>
      <c r="W76" s="749">
        <f t="shared" si="68"/>
        <v>0</v>
      </c>
      <c r="X76" s="737">
        <f t="shared" si="68"/>
        <v>54.706826086956525</v>
      </c>
      <c r="Y76" s="748">
        <f>V76/10</f>
        <v>3.4655724782608696E-4</v>
      </c>
      <c r="Z76" s="749"/>
      <c r="AA76" s="737">
        <f>X76/10</f>
        <v>5.4706826086956521</v>
      </c>
      <c r="AB76" s="199"/>
      <c r="AC76" s="685" t="s">
        <v>101</v>
      </c>
      <c r="AD76" s="675" t="s">
        <v>102</v>
      </c>
      <c r="AE76" s="695">
        <f>M76*(1+VAT_2025)/(1+VAT_2022)</f>
        <v>3.4655724782608702E-3</v>
      </c>
      <c r="AF76" s="696">
        <f>N76*(1+VAT_2025)</f>
        <v>0</v>
      </c>
      <c r="AG76" s="693">
        <f>O76*(1+VAT_2025)/(1+VAT_2022)</f>
        <v>54.706826086956525</v>
      </c>
      <c r="AH76" s="695">
        <f>AE76/10</f>
        <v>3.4655724782608701E-4</v>
      </c>
      <c r="AI76" s="696"/>
      <c r="AJ76" s="693">
        <f>AG76/10</f>
        <v>5.4706826086956521</v>
      </c>
      <c r="AL76" s="2" t="b">
        <f t="shared" si="54"/>
        <v>1</v>
      </c>
      <c r="AM76" s="2" t="b">
        <f t="shared" si="55"/>
        <v>1</v>
      </c>
      <c r="AN76" s="2" t="b">
        <f t="shared" si="56"/>
        <v>1</v>
      </c>
      <c r="AO76" s="2" t="b">
        <f t="shared" si="57"/>
        <v>1</v>
      </c>
      <c r="AP76" s="2" t="b">
        <f t="shared" si="58"/>
        <v>1</v>
      </c>
      <c r="AQ76" s="2" t="b">
        <f t="shared" si="59"/>
        <v>1</v>
      </c>
      <c r="AR76" s="2" t="b">
        <f t="shared" si="60"/>
        <v>1</v>
      </c>
      <c r="AS76" s="2" t="b">
        <f t="shared" si="61"/>
        <v>1</v>
      </c>
    </row>
    <row r="77" spans="2:45" ht="16">
      <c r="B77" s="684"/>
      <c r="C77" s="621"/>
      <c r="D77" s="689">
        <f t="shared" si="66"/>
        <v>0</v>
      </c>
      <c r="E77" s="692">
        <f t="shared" si="66"/>
        <v>0</v>
      </c>
      <c r="F77" s="694">
        <f t="shared" si="66"/>
        <v>0</v>
      </c>
      <c r="G77" s="689">
        <f t="shared" si="67"/>
        <v>0</v>
      </c>
      <c r="H77" s="692"/>
      <c r="I77" s="694"/>
      <c r="K77" s="684"/>
      <c r="L77" s="621"/>
      <c r="M77" s="669"/>
      <c r="N77" s="681"/>
      <c r="O77" s="621"/>
      <c r="P77" s="669"/>
      <c r="Q77" s="681"/>
      <c r="R77" s="621"/>
      <c r="S77" s="199"/>
      <c r="T77" s="735"/>
      <c r="U77" s="641"/>
      <c r="V77" s="744">
        <f t="shared" si="68"/>
        <v>0</v>
      </c>
      <c r="W77" s="750">
        <f t="shared" si="68"/>
        <v>0</v>
      </c>
      <c r="X77" s="738">
        <f t="shared" si="68"/>
        <v>0</v>
      </c>
      <c r="Y77" s="744"/>
      <c r="Z77" s="750"/>
      <c r="AA77" s="738"/>
      <c r="AB77" s="199"/>
      <c r="AC77" s="684"/>
      <c r="AD77" s="621"/>
      <c r="AE77" s="689">
        <f>M77*(1+VAT_2025)</f>
        <v>0</v>
      </c>
      <c r="AF77" s="692">
        <f>N77*(1+VAT_2025)</f>
        <v>0</v>
      </c>
      <c r="AG77" s="694">
        <f>O77*(1+VAT_2025)</f>
        <v>0</v>
      </c>
      <c r="AH77" s="689"/>
      <c r="AI77" s="692"/>
      <c r="AJ77" s="694"/>
      <c r="AL77" s="2" t="b">
        <f t="shared" si="54"/>
        <v>1</v>
      </c>
      <c r="AM77" s="2" t="b">
        <f t="shared" si="55"/>
        <v>1</v>
      </c>
      <c r="AN77" s="2" t="b">
        <f t="shared" si="56"/>
        <v>1</v>
      </c>
      <c r="AO77" s="2" t="b">
        <f t="shared" si="57"/>
        <v>1</v>
      </c>
      <c r="AP77" s="2" t="b">
        <f t="shared" si="58"/>
        <v>1</v>
      </c>
      <c r="AQ77" s="2" t="b">
        <f t="shared" si="59"/>
        <v>1</v>
      </c>
      <c r="AR77" s="2" t="b">
        <f t="shared" si="60"/>
        <v>1</v>
      </c>
      <c r="AS77" s="2" t="b">
        <f t="shared" si="61"/>
        <v>1</v>
      </c>
    </row>
    <row r="78" spans="2:45" ht="16">
      <c r="B78" s="40"/>
      <c r="C78" s="25"/>
      <c r="D78" s="676" t="s">
        <v>81</v>
      </c>
      <c r="E78" s="648"/>
      <c r="F78" s="649"/>
      <c r="G78" s="677" t="s">
        <v>103</v>
      </c>
      <c r="H78" s="677"/>
      <c r="I78" s="678"/>
      <c r="K78" s="40"/>
      <c r="L78" s="25"/>
      <c r="M78" s="676" t="s">
        <v>81</v>
      </c>
      <c r="N78" s="648"/>
      <c r="O78" s="649"/>
      <c r="P78" s="677" t="s">
        <v>103</v>
      </c>
      <c r="Q78" s="677"/>
      <c r="R78" s="678"/>
      <c r="S78" s="199"/>
      <c r="T78" s="156"/>
      <c r="U78" s="134"/>
      <c r="V78" s="739" t="s">
        <v>81</v>
      </c>
      <c r="W78" s="740"/>
      <c r="X78" s="741"/>
      <c r="Y78" s="742" t="s">
        <v>103</v>
      </c>
      <c r="Z78" s="742"/>
      <c r="AA78" s="743"/>
      <c r="AB78" s="199"/>
      <c r="AC78" s="40"/>
      <c r="AD78" s="25"/>
      <c r="AE78" s="676" t="s">
        <v>81</v>
      </c>
      <c r="AF78" s="648"/>
      <c r="AG78" s="649"/>
      <c r="AH78" s="677" t="s">
        <v>103</v>
      </c>
      <c r="AI78" s="677"/>
      <c r="AJ78" s="678"/>
      <c r="AL78" s="2" t="b">
        <f t="shared" si="54"/>
        <v>1</v>
      </c>
      <c r="AM78" s="2" t="b">
        <f t="shared" si="55"/>
        <v>1</v>
      </c>
      <c r="AN78" s="2" t="b">
        <f t="shared" si="56"/>
        <v>1</v>
      </c>
      <c r="AO78" s="2" t="b">
        <f t="shared" si="57"/>
        <v>1</v>
      </c>
      <c r="AP78" s="2" t="b">
        <f t="shared" si="58"/>
        <v>1</v>
      </c>
      <c r="AQ78" s="2" t="b">
        <f t="shared" si="59"/>
        <v>1</v>
      </c>
      <c r="AR78" s="2" t="b">
        <f t="shared" si="60"/>
        <v>1</v>
      </c>
      <c r="AS78" s="2" t="b">
        <f t="shared" si="61"/>
        <v>1</v>
      </c>
    </row>
    <row r="79" spans="2:45" ht="16">
      <c r="B79" s="67" t="s">
        <v>3</v>
      </c>
      <c r="C79" s="48" t="s">
        <v>4</v>
      </c>
      <c r="D79" s="627" t="s">
        <v>5</v>
      </c>
      <c r="E79" s="628"/>
      <c r="F79" s="61" t="s">
        <v>6</v>
      </c>
      <c r="G79" s="628" t="s">
        <v>5</v>
      </c>
      <c r="H79" s="628"/>
      <c r="I79" s="48" t="s">
        <v>6</v>
      </c>
      <c r="K79" s="67" t="s">
        <v>3</v>
      </c>
      <c r="L79" s="48" t="s">
        <v>4</v>
      </c>
      <c r="M79" s="627" t="s">
        <v>5</v>
      </c>
      <c r="N79" s="628"/>
      <c r="O79" s="61" t="s">
        <v>6</v>
      </c>
      <c r="P79" s="628" t="s">
        <v>5</v>
      </c>
      <c r="Q79" s="628"/>
      <c r="R79" s="48" t="s">
        <v>6</v>
      </c>
      <c r="S79" s="199"/>
      <c r="T79" s="186" t="s">
        <v>3</v>
      </c>
      <c r="U79" s="126" t="s">
        <v>4</v>
      </c>
      <c r="V79" s="720" t="s">
        <v>5</v>
      </c>
      <c r="W79" s="721"/>
      <c r="X79" s="176" t="s">
        <v>6</v>
      </c>
      <c r="Y79" s="721" t="s">
        <v>5</v>
      </c>
      <c r="Z79" s="721"/>
      <c r="AA79" s="126" t="s">
        <v>6</v>
      </c>
      <c r="AB79" s="199"/>
      <c r="AC79" s="67" t="s">
        <v>3</v>
      </c>
      <c r="AD79" s="48" t="s">
        <v>4</v>
      </c>
      <c r="AE79" s="627" t="s">
        <v>5</v>
      </c>
      <c r="AF79" s="628"/>
      <c r="AG79" s="61" t="s">
        <v>6</v>
      </c>
      <c r="AH79" s="628" t="s">
        <v>5</v>
      </c>
      <c r="AI79" s="628"/>
      <c r="AJ79" s="48" t="s">
        <v>6</v>
      </c>
      <c r="AL79" s="2" t="b">
        <f t="shared" si="54"/>
        <v>1</v>
      </c>
      <c r="AM79" s="2" t="b">
        <f t="shared" si="55"/>
        <v>1</v>
      </c>
      <c r="AN79" s="2" t="b">
        <f t="shared" si="56"/>
        <v>1</v>
      </c>
      <c r="AO79" s="2" t="b">
        <f t="shared" si="57"/>
        <v>1</v>
      </c>
      <c r="AP79" s="2" t="b">
        <f t="shared" si="58"/>
        <v>1</v>
      </c>
      <c r="AQ79" s="2" t="b">
        <f t="shared" si="59"/>
        <v>1</v>
      </c>
      <c r="AR79" s="2" t="b">
        <f t="shared" si="60"/>
        <v>1</v>
      </c>
      <c r="AS79" s="2" t="b">
        <f t="shared" si="61"/>
        <v>1</v>
      </c>
    </row>
    <row r="80" spans="2:45" ht="16">
      <c r="B80" s="43" t="s">
        <v>104</v>
      </c>
      <c r="C80" s="12" t="s">
        <v>105</v>
      </c>
      <c r="D80" s="689">
        <f>M80/(1+VAT_2022)</f>
        <v>5.2591304347826085E-4</v>
      </c>
      <c r="E80" s="690"/>
      <c r="F80" s="12" t="s">
        <v>17</v>
      </c>
      <c r="G80" s="690">
        <f>D80/10</f>
        <v>5.2591304347826087E-5</v>
      </c>
      <c r="H80" s="690"/>
      <c r="I80" s="12" t="s">
        <v>51</v>
      </c>
      <c r="K80" s="43" t="s">
        <v>104</v>
      </c>
      <c r="L80" s="12" t="s">
        <v>105</v>
      </c>
      <c r="M80" s="669">
        <v>6.0479999999999996E-4</v>
      </c>
      <c r="N80" s="670"/>
      <c r="O80" s="12" t="s">
        <v>17</v>
      </c>
      <c r="P80" s="671">
        <v>6.0479999999999997E-5</v>
      </c>
      <c r="Q80" s="672"/>
      <c r="R80" s="12" t="s">
        <v>51</v>
      </c>
      <c r="S80" s="199"/>
      <c r="T80" s="158" t="s">
        <v>104</v>
      </c>
      <c r="U80" s="119" t="s">
        <v>105</v>
      </c>
      <c r="V80" s="744">
        <f>D80*(1+VAT_2025)</f>
        <v>6.0742956521739127E-4</v>
      </c>
      <c r="W80" s="745">
        <f>E80*(1+VAT_2025)</f>
        <v>0</v>
      </c>
      <c r="X80" s="195">
        <v>500</v>
      </c>
      <c r="Y80" s="745">
        <f t="shared" ref="Y80" si="69">V80/10</f>
        <v>6.074295652173913E-5</v>
      </c>
      <c r="Z80" s="745"/>
      <c r="AA80" s="195">
        <f>X80/10</f>
        <v>50</v>
      </c>
      <c r="AB80" s="199"/>
      <c r="AC80" s="43" t="s">
        <v>104</v>
      </c>
      <c r="AD80" s="12" t="s">
        <v>105</v>
      </c>
      <c r="AE80" s="689">
        <f>M80*(1+VAT_2025)/(1+VAT_2022)</f>
        <v>6.0742956521739127E-4</v>
      </c>
      <c r="AF80" s="690">
        <f>N80*(1+VAT_2025)</f>
        <v>0</v>
      </c>
      <c r="AG80" s="195">
        <v>500</v>
      </c>
      <c r="AH80" s="690">
        <f t="shared" ref="AH80" si="70">AE80/10</f>
        <v>6.074295652173913E-5</v>
      </c>
      <c r="AI80" s="690"/>
      <c r="AJ80" s="195">
        <f>AG80/10</f>
        <v>50</v>
      </c>
      <c r="AL80" s="2" t="b">
        <f t="shared" si="54"/>
        <v>1</v>
      </c>
      <c r="AM80" s="2" t="b">
        <f t="shared" si="55"/>
        <v>1</v>
      </c>
      <c r="AN80" s="2" t="b">
        <f t="shared" si="56"/>
        <v>1</v>
      </c>
      <c r="AO80" s="2" t="b">
        <f t="shared" si="57"/>
        <v>1</v>
      </c>
      <c r="AP80" s="2" t="b">
        <f t="shared" si="58"/>
        <v>1</v>
      </c>
      <c r="AQ80" s="2" t="b">
        <f t="shared" si="59"/>
        <v>1</v>
      </c>
      <c r="AR80" s="2" t="b">
        <f t="shared" si="60"/>
        <v>1</v>
      </c>
      <c r="AS80" s="2" t="b">
        <f t="shared" si="61"/>
        <v>1</v>
      </c>
    </row>
    <row r="81" spans="2:45" ht="16">
      <c r="B81" s="62"/>
      <c r="C81" s="33"/>
      <c r="D81" s="673"/>
      <c r="E81" s="660"/>
      <c r="F81" s="645"/>
      <c r="G81" s="674"/>
      <c r="H81" s="68"/>
      <c r="I81" s="34"/>
      <c r="K81" s="62"/>
      <c r="L81" s="33"/>
      <c r="M81" s="673"/>
      <c r="N81" s="660"/>
      <c r="O81" s="645"/>
      <c r="P81" s="674"/>
      <c r="Q81" s="68"/>
      <c r="R81" s="34"/>
      <c r="S81" s="199"/>
      <c r="T81" s="180"/>
      <c r="U81" s="142"/>
      <c r="V81" s="751"/>
      <c r="W81" s="716"/>
      <c r="X81" s="702"/>
      <c r="Y81" s="753"/>
      <c r="Z81" s="187"/>
      <c r="AA81" s="143"/>
      <c r="AB81" s="199"/>
      <c r="AC81" s="62"/>
      <c r="AD81" s="33"/>
      <c r="AE81" s="673"/>
      <c r="AF81" s="660"/>
      <c r="AG81" s="645"/>
      <c r="AH81" s="674"/>
      <c r="AI81" s="68"/>
      <c r="AJ81" s="34"/>
      <c r="AL81" s="2" t="b">
        <f t="shared" si="54"/>
        <v>1</v>
      </c>
      <c r="AM81" s="2" t="b">
        <f t="shared" si="55"/>
        <v>1</v>
      </c>
      <c r="AN81" s="2" t="b">
        <f t="shared" si="56"/>
        <v>1</v>
      </c>
      <c r="AO81" s="2" t="b">
        <f t="shared" si="57"/>
        <v>1</v>
      </c>
      <c r="AP81" s="2" t="b">
        <f t="shared" si="58"/>
        <v>1</v>
      </c>
      <c r="AQ81" s="2" t="b">
        <f t="shared" si="59"/>
        <v>1</v>
      </c>
      <c r="AR81" s="2" t="b">
        <f t="shared" si="60"/>
        <v>1</v>
      </c>
      <c r="AS81" s="2" t="b">
        <f t="shared" si="61"/>
        <v>1</v>
      </c>
    </row>
    <row r="82" spans="2:45" ht="16">
      <c r="B82" s="69" t="s">
        <v>106</v>
      </c>
      <c r="C82" s="34" t="s">
        <v>107</v>
      </c>
      <c r="D82" s="673"/>
      <c r="E82" s="660"/>
      <c r="F82" s="645"/>
      <c r="G82" s="674"/>
      <c r="H82" s="68" t="s">
        <v>108</v>
      </c>
      <c r="I82" s="34" t="s">
        <v>108</v>
      </c>
      <c r="K82" s="69" t="s">
        <v>106</v>
      </c>
      <c r="L82" s="34" t="s">
        <v>107</v>
      </c>
      <c r="M82" s="673"/>
      <c r="N82" s="660"/>
      <c r="O82" s="645"/>
      <c r="P82" s="674"/>
      <c r="Q82" s="68" t="s">
        <v>108</v>
      </c>
      <c r="R82" s="34" t="s">
        <v>108</v>
      </c>
      <c r="S82" s="199"/>
      <c r="T82" s="188" t="s">
        <v>106</v>
      </c>
      <c r="U82" s="143" t="s">
        <v>107</v>
      </c>
      <c r="V82" s="751"/>
      <c r="W82" s="716"/>
      <c r="X82" s="702"/>
      <c r="Y82" s="753"/>
      <c r="Z82" s="187" t="s">
        <v>108</v>
      </c>
      <c r="AA82" s="143" t="s">
        <v>108</v>
      </c>
      <c r="AB82" s="199"/>
      <c r="AC82" s="69" t="s">
        <v>106</v>
      </c>
      <c r="AD82" s="34" t="s">
        <v>107</v>
      </c>
      <c r="AE82" s="673"/>
      <c r="AF82" s="660"/>
      <c r="AG82" s="645"/>
      <c r="AH82" s="674"/>
      <c r="AI82" s="68" t="s">
        <v>108</v>
      </c>
      <c r="AJ82" s="34" t="s">
        <v>108</v>
      </c>
      <c r="AL82" s="2" t="b">
        <f t="shared" si="54"/>
        <v>1</v>
      </c>
      <c r="AM82" s="2" t="b">
        <f t="shared" si="55"/>
        <v>1</v>
      </c>
      <c r="AN82" s="2" t="b">
        <f t="shared" si="56"/>
        <v>1</v>
      </c>
      <c r="AO82" s="2" t="b">
        <f t="shared" si="57"/>
        <v>1</v>
      </c>
      <c r="AP82" s="2" t="b">
        <f t="shared" si="58"/>
        <v>1</v>
      </c>
      <c r="AQ82" s="2" t="b">
        <f t="shared" si="59"/>
        <v>1</v>
      </c>
      <c r="AR82" s="2" t="b">
        <f t="shared" si="60"/>
        <v>1</v>
      </c>
      <c r="AS82" s="2" t="b">
        <f t="shared" si="61"/>
        <v>1</v>
      </c>
    </row>
    <row r="83" spans="2:45" ht="16">
      <c r="B83" s="62" t="s">
        <v>109</v>
      </c>
      <c r="C83" s="50"/>
      <c r="D83" s="673"/>
      <c r="E83" s="660"/>
      <c r="F83" s="34"/>
      <c r="G83" s="674"/>
      <c r="H83" s="674"/>
      <c r="I83" s="34"/>
      <c r="K83" s="62" t="s">
        <v>109</v>
      </c>
      <c r="L83" s="50"/>
      <c r="M83" s="673"/>
      <c r="N83" s="660"/>
      <c r="O83" s="34"/>
      <c r="P83" s="674"/>
      <c r="Q83" s="674"/>
      <c r="R83" s="34"/>
      <c r="S83" s="199"/>
      <c r="T83" s="180" t="s">
        <v>109</v>
      </c>
      <c r="U83" s="163"/>
      <c r="V83" s="751"/>
      <c r="W83" s="716"/>
      <c r="X83" s="143"/>
      <c r="Y83" s="753"/>
      <c r="Z83" s="753"/>
      <c r="AA83" s="143"/>
      <c r="AB83" s="199"/>
      <c r="AC83" s="62" t="s">
        <v>109</v>
      </c>
      <c r="AD83" s="50"/>
      <c r="AE83" s="673"/>
      <c r="AF83" s="660"/>
      <c r="AG83" s="34"/>
      <c r="AH83" s="674"/>
      <c r="AI83" s="674"/>
      <c r="AJ83" s="34"/>
      <c r="AL83" s="2" t="b">
        <f t="shared" si="54"/>
        <v>1</v>
      </c>
      <c r="AM83" s="2" t="b">
        <f t="shared" si="55"/>
        <v>1</v>
      </c>
      <c r="AN83" s="2" t="b">
        <f t="shared" si="56"/>
        <v>1</v>
      </c>
      <c r="AO83" s="2" t="b">
        <f t="shared" si="57"/>
        <v>1</v>
      </c>
      <c r="AP83" s="2" t="b">
        <f t="shared" si="58"/>
        <v>1</v>
      </c>
      <c r="AQ83" s="2" t="b">
        <f t="shared" si="59"/>
        <v>1</v>
      </c>
      <c r="AR83" s="2" t="b">
        <f t="shared" si="60"/>
        <v>1</v>
      </c>
      <c r="AS83" s="2" t="b">
        <f t="shared" si="61"/>
        <v>1</v>
      </c>
    </row>
    <row r="84" spans="2:45" ht="16">
      <c r="B84" s="684" t="s">
        <v>110</v>
      </c>
      <c r="C84" s="50"/>
      <c r="D84" s="662">
        <f>M84/(1+VAT_2022)</f>
        <v>9.848695652173914E-5</v>
      </c>
      <c r="E84" s="663"/>
      <c r="F84" s="34" t="s">
        <v>111</v>
      </c>
      <c r="G84" s="663">
        <f t="shared" ref="G84:G85" si="71">D84/10</f>
        <v>9.8486956521739146E-6</v>
      </c>
      <c r="H84" s="663"/>
      <c r="I84" s="645" t="s">
        <v>14</v>
      </c>
      <c r="K84" s="684" t="s">
        <v>110</v>
      </c>
      <c r="L84" s="50"/>
      <c r="M84" s="673">
        <v>1.1326E-4</v>
      </c>
      <c r="N84" s="660"/>
      <c r="O84" s="34" t="s">
        <v>111</v>
      </c>
      <c r="P84" s="660">
        <v>1.133E-5</v>
      </c>
      <c r="Q84" s="660"/>
      <c r="R84" s="645" t="s">
        <v>14</v>
      </c>
      <c r="S84" s="199"/>
      <c r="T84" s="735" t="s">
        <v>110</v>
      </c>
      <c r="U84" s="163"/>
      <c r="V84" s="736">
        <f>D84*(1+VAT_2025)</f>
        <v>1.1375243478260871E-4</v>
      </c>
      <c r="W84" s="719">
        <f>E84*(1+VAT_2025)</f>
        <v>0</v>
      </c>
      <c r="X84" s="143" t="s">
        <v>111</v>
      </c>
      <c r="Y84" s="719">
        <f>V84/10</f>
        <v>1.137524347826087E-5</v>
      </c>
      <c r="Z84" s="719"/>
      <c r="AA84" s="702" t="s">
        <v>14</v>
      </c>
      <c r="AB84" s="199"/>
      <c r="AC84" s="684" t="s">
        <v>110</v>
      </c>
      <c r="AD84" s="50"/>
      <c r="AE84" s="662">
        <f>M84*(1+VAT_2025)/(1+VAT_2022)</f>
        <v>1.137524347826087E-4</v>
      </c>
      <c r="AF84" s="663">
        <f>N84*(1+VAT_2025)</f>
        <v>0</v>
      </c>
      <c r="AG84" s="34" t="s">
        <v>111</v>
      </c>
      <c r="AH84" s="663">
        <f>AE84/10</f>
        <v>1.137524347826087E-5</v>
      </c>
      <c r="AI84" s="663"/>
      <c r="AJ84" s="645" t="s">
        <v>14</v>
      </c>
      <c r="AL84" s="2" t="b">
        <f t="shared" si="54"/>
        <v>1</v>
      </c>
      <c r="AM84" s="2" t="b">
        <f t="shared" si="55"/>
        <v>1</v>
      </c>
      <c r="AN84" s="2" t="b">
        <f t="shared" si="56"/>
        <v>1</v>
      </c>
      <c r="AO84" s="2" t="b">
        <f t="shared" si="57"/>
        <v>1</v>
      </c>
      <c r="AP84" s="2" t="b">
        <f t="shared" si="58"/>
        <v>1</v>
      </c>
      <c r="AQ84" s="2" t="b">
        <f t="shared" si="59"/>
        <v>1</v>
      </c>
      <c r="AR84" s="2" t="b">
        <f t="shared" si="60"/>
        <v>1</v>
      </c>
      <c r="AS84" s="2" t="b">
        <f t="shared" si="61"/>
        <v>1</v>
      </c>
    </row>
    <row r="85" spans="2:45" ht="16">
      <c r="B85" s="684"/>
      <c r="C85" s="50"/>
      <c r="D85" s="662">
        <f>M85/(1+VAT_2022)</f>
        <v>0</v>
      </c>
      <c r="E85" s="663"/>
      <c r="F85" s="34" t="s">
        <v>112</v>
      </c>
      <c r="G85" s="663">
        <f t="shared" si="71"/>
        <v>0</v>
      </c>
      <c r="H85" s="663"/>
      <c r="I85" s="645"/>
      <c r="K85" s="684"/>
      <c r="L85" s="50"/>
      <c r="M85" s="673"/>
      <c r="N85" s="660"/>
      <c r="O85" s="34" t="s">
        <v>112</v>
      </c>
      <c r="P85" s="660"/>
      <c r="Q85" s="660"/>
      <c r="R85" s="645"/>
      <c r="S85" s="199"/>
      <c r="T85" s="735"/>
      <c r="U85" s="163"/>
      <c r="V85" s="736">
        <f>D85*(1+VAT_2025)</f>
        <v>0</v>
      </c>
      <c r="W85" s="719">
        <f>E85*(1+VAT_2025)</f>
        <v>0</v>
      </c>
      <c r="X85" s="143" t="s">
        <v>112</v>
      </c>
      <c r="Y85" s="719"/>
      <c r="Z85" s="719"/>
      <c r="AA85" s="702"/>
      <c r="AB85" s="199"/>
      <c r="AC85" s="684"/>
      <c r="AD85" s="50"/>
      <c r="AE85" s="662">
        <f>M85*(1+VAT_2025)</f>
        <v>0</v>
      </c>
      <c r="AF85" s="663">
        <f>N85*(1+VAT_2025)</f>
        <v>0</v>
      </c>
      <c r="AG85" s="34" t="s">
        <v>112</v>
      </c>
      <c r="AH85" s="663"/>
      <c r="AI85" s="663"/>
      <c r="AJ85" s="645"/>
      <c r="AL85" s="2" t="b">
        <f t="shared" si="54"/>
        <v>1</v>
      </c>
      <c r="AM85" s="2" t="b">
        <f t="shared" si="55"/>
        <v>1</v>
      </c>
      <c r="AN85" s="2" t="b">
        <f t="shared" si="56"/>
        <v>1</v>
      </c>
      <c r="AO85" s="2" t="b">
        <f t="shared" si="57"/>
        <v>1</v>
      </c>
      <c r="AP85" s="2" t="b">
        <f t="shared" si="58"/>
        <v>1</v>
      </c>
      <c r="AQ85" s="2" t="b">
        <f t="shared" si="59"/>
        <v>1</v>
      </c>
      <c r="AR85" s="2" t="b">
        <f t="shared" si="60"/>
        <v>1</v>
      </c>
      <c r="AS85" s="2" t="b">
        <f t="shared" si="61"/>
        <v>1</v>
      </c>
    </row>
    <row r="86" spans="2:45" ht="16">
      <c r="B86" s="62" t="s">
        <v>113</v>
      </c>
      <c r="C86" s="50"/>
      <c r="D86" s="63"/>
      <c r="E86" s="70"/>
      <c r="F86" s="71"/>
      <c r="G86" s="70"/>
      <c r="H86" s="70"/>
      <c r="I86" s="33"/>
      <c r="K86" s="62" t="s">
        <v>113</v>
      </c>
      <c r="L86" s="50"/>
      <c r="M86" s="63"/>
      <c r="N86" s="70"/>
      <c r="O86" s="71"/>
      <c r="P86" s="70"/>
      <c r="Q86" s="70"/>
      <c r="R86" s="33"/>
      <c r="S86" s="199"/>
      <c r="T86" s="180" t="s">
        <v>113</v>
      </c>
      <c r="U86" s="163"/>
      <c r="V86" s="751"/>
      <c r="W86" s="752"/>
      <c r="X86" s="189"/>
      <c r="Y86" s="751"/>
      <c r="Z86" s="752"/>
      <c r="AA86" s="142"/>
      <c r="AB86" s="199"/>
      <c r="AC86" s="62" t="s">
        <v>113</v>
      </c>
      <c r="AD86" s="50"/>
      <c r="AE86" s="673"/>
      <c r="AF86" s="756"/>
      <c r="AG86" s="71"/>
      <c r="AH86" s="673"/>
      <c r="AI86" s="756"/>
      <c r="AJ86" s="33"/>
      <c r="AL86" s="2" t="b">
        <f t="shared" si="54"/>
        <v>1</v>
      </c>
      <c r="AM86" s="2" t="b">
        <f t="shared" si="55"/>
        <v>1</v>
      </c>
      <c r="AN86" s="2" t="b">
        <f t="shared" si="56"/>
        <v>1</v>
      </c>
      <c r="AO86" s="2" t="b">
        <f t="shared" si="57"/>
        <v>1</v>
      </c>
      <c r="AP86" s="2" t="b">
        <f t="shared" si="58"/>
        <v>1</v>
      </c>
      <c r="AQ86" s="2" t="b">
        <f t="shared" si="59"/>
        <v>1</v>
      </c>
      <c r="AR86" s="2" t="b">
        <f t="shared" si="60"/>
        <v>1</v>
      </c>
      <c r="AS86" s="2" t="b">
        <f t="shared" si="61"/>
        <v>1</v>
      </c>
    </row>
    <row r="87" spans="2:45" ht="16">
      <c r="B87" s="62" t="s">
        <v>114</v>
      </c>
      <c r="C87" s="50"/>
      <c r="D87" s="662">
        <f>M87/(1+VAT_2022)</f>
        <v>4.9241739130434785E-4</v>
      </c>
      <c r="E87" s="663"/>
      <c r="F87" s="34" t="s">
        <v>17</v>
      </c>
      <c r="G87" s="663">
        <f t="shared" ref="G87:G88" si="72">D87/10</f>
        <v>4.9241739130434786E-5</v>
      </c>
      <c r="H87" s="663"/>
      <c r="I87" s="34" t="s">
        <v>14</v>
      </c>
      <c r="K87" s="62" t="s">
        <v>114</v>
      </c>
      <c r="L87" s="50"/>
      <c r="M87" s="673">
        <v>5.6627999999999995E-4</v>
      </c>
      <c r="N87" s="660"/>
      <c r="O87" s="34" t="s">
        <v>17</v>
      </c>
      <c r="P87" s="660">
        <v>5.6629999999999998E-5</v>
      </c>
      <c r="Q87" s="660"/>
      <c r="R87" s="34" t="s">
        <v>14</v>
      </c>
      <c r="S87" s="199"/>
      <c r="T87" s="180" t="s">
        <v>114</v>
      </c>
      <c r="U87" s="163"/>
      <c r="V87" s="736">
        <f>D87*(1+VAT_2025)</f>
        <v>5.6874208695652175E-4</v>
      </c>
      <c r="W87" s="719">
        <f>E87*(1+VAT_2025)</f>
        <v>0</v>
      </c>
      <c r="X87" s="143" t="s">
        <v>17</v>
      </c>
      <c r="Y87" s="719">
        <f t="shared" ref="Y87:Y88" si="73">V87/10</f>
        <v>5.6874208695652175E-5</v>
      </c>
      <c r="Z87" s="719"/>
      <c r="AA87" s="143" t="s">
        <v>14</v>
      </c>
      <c r="AB87" s="199"/>
      <c r="AC87" s="62" t="s">
        <v>114</v>
      </c>
      <c r="AD87" s="50"/>
      <c r="AE87" s="662">
        <f>M87*(1+VAT_2025)/(1+VAT_2022)</f>
        <v>5.6874208695652175E-4</v>
      </c>
      <c r="AF87" s="663">
        <f>N87*(1+VAT_2025)</f>
        <v>0</v>
      </c>
      <c r="AG87" s="34" t="s">
        <v>17</v>
      </c>
      <c r="AH87" s="663">
        <f t="shared" ref="AH87:AH88" si="74">AE87/10</f>
        <v>5.6874208695652175E-5</v>
      </c>
      <c r="AI87" s="663"/>
      <c r="AJ87" s="34" t="s">
        <v>14</v>
      </c>
      <c r="AL87" s="2" t="b">
        <f t="shared" si="54"/>
        <v>1</v>
      </c>
      <c r="AM87" s="2" t="b">
        <f t="shared" si="55"/>
        <v>1</v>
      </c>
      <c r="AN87" s="2" t="b">
        <f t="shared" si="56"/>
        <v>1</v>
      </c>
      <c r="AO87" s="2" t="b">
        <f t="shared" si="57"/>
        <v>1</v>
      </c>
      <c r="AP87" s="2" t="b">
        <f t="shared" si="58"/>
        <v>1</v>
      </c>
      <c r="AQ87" s="2" t="b">
        <f t="shared" si="59"/>
        <v>1</v>
      </c>
      <c r="AR87" s="2" t="b">
        <f t="shared" si="60"/>
        <v>1</v>
      </c>
      <c r="AS87" s="2" t="b">
        <f t="shared" si="61"/>
        <v>1</v>
      </c>
    </row>
    <row r="88" spans="2:45" ht="16">
      <c r="B88" s="43" t="s">
        <v>115</v>
      </c>
      <c r="C88" s="59"/>
      <c r="D88" s="689">
        <f>M88/(1+VAT_2022)</f>
        <v>1.6685217391304349E-3</v>
      </c>
      <c r="E88" s="690"/>
      <c r="F88" s="7"/>
      <c r="G88" s="690">
        <f t="shared" si="72"/>
        <v>1.6685217391304349E-4</v>
      </c>
      <c r="H88" s="690"/>
      <c r="I88" s="12"/>
      <c r="K88" s="43" t="s">
        <v>115</v>
      </c>
      <c r="L88" s="59"/>
      <c r="M88" s="669">
        <v>1.9188E-3</v>
      </c>
      <c r="N88" s="670"/>
      <c r="O88" s="7"/>
      <c r="P88" s="670">
        <v>1.9188000000000001E-4</v>
      </c>
      <c r="Q88" s="670"/>
      <c r="R88" s="12"/>
      <c r="S88" s="199"/>
      <c r="T88" s="158" t="s">
        <v>115</v>
      </c>
      <c r="U88" s="175"/>
      <c r="V88" s="744">
        <f>D88*(1+VAT_2025)</f>
        <v>1.9271426086956522E-3</v>
      </c>
      <c r="W88" s="745">
        <f>E88*(1+VAT_2025)</f>
        <v>0</v>
      </c>
      <c r="X88" s="114"/>
      <c r="Y88" s="745">
        <f t="shared" si="73"/>
        <v>1.9271426086956523E-4</v>
      </c>
      <c r="Z88" s="745"/>
      <c r="AA88" s="119"/>
      <c r="AB88" s="199"/>
      <c r="AC88" s="43" t="s">
        <v>115</v>
      </c>
      <c r="AD88" s="59"/>
      <c r="AE88" s="689">
        <f>M88*(1+VAT_2025)/(1+VAT_2022)</f>
        <v>1.9271426086956524E-3</v>
      </c>
      <c r="AF88" s="690">
        <f>N88*(1+VAT_2025)</f>
        <v>0</v>
      </c>
      <c r="AG88" s="7"/>
      <c r="AH88" s="690">
        <f t="shared" si="74"/>
        <v>1.9271426086956523E-4</v>
      </c>
      <c r="AI88" s="690"/>
      <c r="AJ88" s="12"/>
      <c r="AL88" s="2" t="b">
        <f t="shared" si="54"/>
        <v>1</v>
      </c>
      <c r="AM88" s="2" t="b">
        <f t="shared" si="55"/>
        <v>1</v>
      </c>
      <c r="AN88" s="2" t="b">
        <f t="shared" si="56"/>
        <v>1</v>
      </c>
      <c r="AO88" s="2" t="b">
        <f t="shared" si="57"/>
        <v>1</v>
      </c>
      <c r="AP88" s="2" t="b">
        <f t="shared" si="58"/>
        <v>1</v>
      </c>
      <c r="AQ88" s="2" t="b">
        <f t="shared" si="59"/>
        <v>1</v>
      </c>
      <c r="AR88" s="2" t="b">
        <f t="shared" si="60"/>
        <v>1</v>
      </c>
      <c r="AS88" s="2" t="b">
        <f t="shared" si="61"/>
        <v>1</v>
      </c>
    </row>
    <row r="89" spans="2:45" ht="16">
      <c r="S89" s="199"/>
      <c r="AB89" s="199"/>
    </row>
  </sheetData>
  <mergeCells count="349">
    <mergeCell ref="AL1:AS1"/>
    <mergeCell ref="AJ84:AJ85"/>
    <mergeCell ref="AE86:AF86"/>
    <mergeCell ref="AH86:AI86"/>
    <mergeCell ref="AE87:AF87"/>
    <mergeCell ref="AH87:AI87"/>
    <mergeCell ref="AE88:AF88"/>
    <mergeCell ref="AH88:AI88"/>
    <mergeCell ref="AE81:AF82"/>
    <mergeCell ref="AG81:AG82"/>
    <mergeCell ref="AH81:AH82"/>
    <mergeCell ref="AE83:AF83"/>
    <mergeCell ref="AH83:AI83"/>
    <mergeCell ref="AE73:AF73"/>
    <mergeCell ref="AH73:AI73"/>
    <mergeCell ref="AE74:AF74"/>
    <mergeCell ref="AH74:AI74"/>
    <mergeCell ref="AE75:AJ75"/>
    <mergeCell ref="AE70:AF70"/>
    <mergeCell ref="AH70:AI70"/>
    <mergeCell ref="AE71:AF71"/>
    <mergeCell ref="AH71:AI71"/>
    <mergeCell ref="AE72:AF72"/>
    <mergeCell ref="AH72:AI72"/>
    <mergeCell ref="AC84:AC85"/>
    <mergeCell ref="AE84:AF85"/>
    <mergeCell ref="AH84:AI85"/>
    <mergeCell ref="AJ76:AJ77"/>
    <mergeCell ref="AE78:AG78"/>
    <mergeCell ref="AH78:AJ78"/>
    <mergeCell ref="AE79:AF79"/>
    <mergeCell ref="AH79:AI79"/>
    <mergeCell ref="AE80:AF80"/>
    <mergeCell ref="AH80:AI80"/>
    <mergeCell ref="AC76:AC77"/>
    <mergeCell ref="AD76:AD77"/>
    <mergeCell ref="AE76:AF77"/>
    <mergeCell ref="AG76:AG77"/>
    <mergeCell ref="AH76:AI77"/>
    <mergeCell ref="AE67:AF67"/>
    <mergeCell ref="AH67:AI67"/>
    <mergeCell ref="AE68:AF68"/>
    <mergeCell ref="AH68:AI68"/>
    <mergeCell ref="AE69:AF69"/>
    <mergeCell ref="AH69:AI69"/>
    <mergeCell ref="AC63:AJ63"/>
    <mergeCell ref="AE64:AG64"/>
    <mergeCell ref="AH64:AJ64"/>
    <mergeCell ref="AE65:AF65"/>
    <mergeCell ref="AH65:AI65"/>
    <mergeCell ref="AE66:AF66"/>
    <mergeCell ref="AH66:AI66"/>
    <mergeCell ref="AE49:AE50"/>
    <mergeCell ref="AF49:AF50"/>
    <mergeCell ref="AH49:AH50"/>
    <mergeCell ref="AI49:AI50"/>
    <mergeCell ref="AE54:AE57"/>
    <mergeCell ref="AF54:AF57"/>
    <mergeCell ref="AH54:AH57"/>
    <mergeCell ref="AI54:AI57"/>
    <mergeCell ref="AE38:AG38"/>
    <mergeCell ref="AH38:AJ38"/>
    <mergeCell ref="AE39:AF39"/>
    <mergeCell ref="AH39:AI39"/>
    <mergeCell ref="AG40:AG62"/>
    <mergeCell ref="AJ40:AJ62"/>
    <mergeCell ref="AE44:AE45"/>
    <mergeCell ref="AF44:AF45"/>
    <mergeCell ref="AH44:AH45"/>
    <mergeCell ref="AI44:AI45"/>
    <mergeCell ref="AD24:AD25"/>
    <mergeCell ref="AE24:AE25"/>
    <mergeCell ref="AF24:AF25"/>
    <mergeCell ref="AG24:AG25"/>
    <mergeCell ref="AH24:AH25"/>
    <mergeCell ref="AE35:AF35"/>
    <mergeCell ref="AG20:AH20"/>
    <mergeCell ref="AG21:AH21"/>
    <mergeCell ref="AE22:AF22"/>
    <mergeCell ref="AG22:AH22"/>
    <mergeCell ref="AE23:AF23"/>
    <mergeCell ref="AG23:AH23"/>
    <mergeCell ref="AC3:AH3"/>
    <mergeCell ref="AC4:AH4"/>
    <mergeCell ref="AC5:AD5"/>
    <mergeCell ref="AG5:AH5"/>
    <mergeCell ref="AC14:AC18"/>
    <mergeCell ref="AD14:AD18"/>
    <mergeCell ref="AG14:AG18"/>
    <mergeCell ref="AA84:AA85"/>
    <mergeCell ref="V87:W87"/>
    <mergeCell ref="Y87:Z87"/>
    <mergeCell ref="V73:W73"/>
    <mergeCell ref="Y73:Z73"/>
    <mergeCell ref="V74:W74"/>
    <mergeCell ref="Y74:Z74"/>
    <mergeCell ref="V75:AA75"/>
    <mergeCell ref="V70:W70"/>
    <mergeCell ref="Y70:Z70"/>
    <mergeCell ref="V71:W71"/>
    <mergeCell ref="Y71:Z71"/>
    <mergeCell ref="V72:W72"/>
    <mergeCell ref="Y72:Z72"/>
    <mergeCell ref="V67:W67"/>
    <mergeCell ref="Y67:Z67"/>
    <mergeCell ref="V68:W68"/>
    <mergeCell ref="V88:W88"/>
    <mergeCell ref="Y88:Z88"/>
    <mergeCell ref="V86:W86"/>
    <mergeCell ref="Y86:Z86"/>
    <mergeCell ref="V81:W82"/>
    <mergeCell ref="X81:X82"/>
    <mergeCell ref="Y81:Y82"/>
    <mergeCell ref="V83:W83"/>
    <mergeCell ref="Y83:Z83"/>
    <mergeCell ref="T84:T85"/>
    <mergeCell ref="V84:W85"/>
    <mergeCell ref="Y84:Z85"/>
    <mergeCell ref="AA76:AA77"/>
    <mergeCell ref="V78:X78"/>
    <mergeCell ref="Y78:AA78"/>
    <mergeCell ref="V79:W79"/>
    <mergeCell ref="Y79:Z79"/>
    <mergeCell ref="V80:W80"/>
    <mergeCell ref="Y80:Z80"/>
    <mergeCell ref="T76:T77"/>
    <mergeCell ref="U76:U77"/>
    <mergeCell ref="V76:W77"/>
    <mergeCell ref="X76:X77"/>
    <mergeCell ref="Y76:Z77"/>
    <mergeCell ref="Y68:Z68"/>
    <mergeCell ref="V69:W69"/>
    <mergeCell ref="Y69:Z69"/>
    <mergeCell ref="T63:AA63"/>
    <mergeCell ref="V64:X64"/>
    <mergeCell ref="Y64:AA64"/>
    <mergeCell ref="V65:W65"/>
    <mergeCell ref="Y65:Z65"/>
    <mergeCell ref="V66:W66"/>
    <mergeCell ref="Y66:Z66"/>
    <mergeCell ref="Z49:Z50"/>
    <mergeCell ref="V54:V57"/>
    <mergeCell ref="W54:W57"/>
    <mergeCell ref="Y54:Y57"/>
    <mergeCell ref="Z54:Z57"/>
    <mergeCell ref="V38:X38"/>
    <mergeCell ref="Y38:AA38"/>
    <mergeCell ref="V39:W39"/>
    <mergeCell ref="Y39:Z39"/>
    <mergeCell ref="X40:X62"/>
    <mergeCell ref="AA40:AA62"/>
    <mergeCell ref="V44:V45"/>
    <mergeCell ref="W44:W45"/>
    <mergeCell ref="Y44:Y45"/>
    <mergeCell ref="Z44:Z45"/>
    <mergeCell ref="E49:E50"/>
    <mergeCell ref="G49:G50"/>
    <mergeCell ref="H49:H50"/>
    <mergeCell ref="D54:D57"/>
    <mergeCell ref="Y24:Y25"/>
    <mergeCell ref="V35:W35"/>
    <mergeCell ref="X20:Y20"/>
    <mergeCell ref="X21:Y21"/>
    <mergeCell ref="V22:W22"/>
    <mergeCell ref="X22:Y22"/>
    <mergeCell ref="V23:W23"/>
    <mergeCell ref="X23:Y23"/>
    <mergeCell ref="V49:V50"/>
    <mergeCell ref="W49:W50"/>
    <mergeCell ref="Y49:Y50"/>
    <mergeCell ref="U24:U25"/>
    <mergeCell ref="V24:V25"/>
    <mergeCell ref="W24:W25"/>
    <mergeCell ref="X24:X25"/>
    <mergeCell ref="D35:E35"/>
    <mergeCell ref="D38:F38"/>
    <mergeCell ref="G38:I38"/>
    <mergeCell ref="D39:E39"/>
    <mergeCell ref="G39:H39"/>
    <mergeCell ref="I84:I85"/>
    <mergeCell ref="D87:E87"/>
    <mergeCell ref="G87:H87"/>
    <mergeCell ref="I76:I77"/>
    <mergeCell ref="D76:E77"/>
    <mergeCell ref="F76:F77"/>
    <mergeCell ref="G76:H77"/>
    <mergeCell ref="D70:E70"/>
    <mergeCell ref="G70:H70"/>
    <mergeCell ref="D71:E71"/>
    <mergeCell ref="G71:H71"/>
    <mergeCell ref="D72:E72"/>
    <mergeCell ref="G72:H72"/>
    <mergeCell ref="D88:E88"/>
    <mergeCell ref="G88:H88"/>
    <mergeCell ref="B4:G4"/>
    <mergeCell ref="D81:E82"/>
    <mergeCell ref="F81:F82"/>
    <mergeCell ref="G81:G82"/>
    <mergeCell ref="D83:E83"/>
    <mergeCell ref="G83:H83"/>
    <mergeCell ref="B84:B85"/>
    <mergeCell ref="D84:E85"/>
    <mergeCell ref="G84:H85"/>
    <mergeCell ref="D78:F78"/>
    <mergeCell ref="G78:I78"/>
    <mergeCell ref="D79:E79"/>
    <mergeCell ref="G79:H79"/>
    <mergeCell ref="D80:E80"/>
    <mergeCell ref="G80:H80"/>
    <mergeCell ref="D73:E73"/>
    <mergeCell ref="G73:H73"/>
    <mergeCell ref="D74:E74"/>
    <mergeCell ref="G74:H74"/>
    <mergeCell ref="D75:I75"/>
    <mergeCell ref="B76:B77"/>
    <mergeCell ref="C76:C77"/>
    <mergeCell ref="F21:G21"/>
    <mergeCell ref="D22:E22"/>
    <mergeCell ref="F22:G22"/>
    <mergeCell ref="D23:E23"/>
    <mergeCell ref="F23:G23"/>
    <mergeCell ref="C24:C25"/>
    <mergeCell ref="D24:D25"/>
    <mergeCell ref="E24:E25"/>
    <mergeCell ref="F24:F25"/>
    <mergeCell ref="G24:G25"/>
    <mergeCell ref="M87:N87"/>
    <mergeCell ref="P87:Q87"/>
    <mergeCell ref="M88:N88"/>
    <mergeCell ref="P88:Q88"/>
    <mergeCell ref="B5:C5"/>
    <mergeCell ref="F5:G5"/>
    <mergeCell ref="B14:B18"/>
    <mergeCell ref="C14:C18"/>
    <mergeCell ref="F14:F18"/>
    <mergeCell ref="F20:G20"/>
    <mergeCell ref="K84:K85"/>
    <mergeCell ref="M84:N85"/>
    <mergeCell ref="P84:Q85"/>
    <mergeCell ref="M73:N73"/>
    <mergeCell ref="P73:Q73"/>
    <mergeCell ref="M74:N74"/>
    <mergeCell ref="P74:Q74"/>
    <mergeCell ref="M75:R75"/>
    <mergeCell ref="K76:K77"/>
    <mergeCell ref="L76:L77"/>
    <mergeCell ref="M70:N70"/>
    <mergeCell ref="P70:Q70"/>
    <mergeCell ref="M71:N71"/>
    <mergeCell ref="P71:Q71"/>
    <mergeCell ref="R84:R85"/>
    <mergeCell ref="M80:N80"/>
    <mergeCell ref="P80:Q80"/>
    <mergeCell ref="M81:N82"/>
    <mergeCell ref="O81:O82"/>
    <mergeCell ref="P81:P82"/>
    <mergeCell ref="M83:N83"/>
    <mergeCell ref="P83:Q83"/>
    <mergeCell ref="R76:R77"/>
    <mergeCell ref="M78:O78"/>
    <mergeCell ref="P78:R78"/>
    <mergeCell ref="M79:N79"/>
    <mergeCell ref="P79:Q79"/>
    <mergeCell ref="M76:N77"/>
    <mergeCell ref="O76:O77"/>
    <mergeCell ref="P76:Q77"/>
    <mergeCell ref="M72:N72"/>
    <mergeCell ref="P72:Q72"/>
    <mergeCell ref="M67:N67"/>
    <mergeCell ref="P67:Q67"/>
    <mergeCell ref="M68:N68"/>
    <mergeCell ref="P68:Q68"/>
    <mergeCell ref="M69:N69"/>
    <mergeCell ref="P69:Q69"/>
    <mergeCell ref="K63:R63"/>
    <mergeCell ref="M64:O64"/>
    <mergeCell ref="P64:R64"/>
    <mergeCell ref="M65:N65"/>
    <mergeCell ref="P65:Q65"/>
    <mergeCell ref="M66:N66"/>
    <mergeCell ref="P66:Q66"/>
    <mergeCell ref="G69:H69"/>
    <mergeCell ref="B63:I63"/>
    <mergeCell ref="D64:F64"/>
    <mergeCell ref="G64:I64"/>
    <mergeCell ref="D65:E65"/>
    <mergeCell ref="G65:H65"/>
    <mergeCell ref="D66:E66"/>
    <mergeCell ref="G66:H66"/>
    <mergeCell ref="M38:O38"/>
    <mergeCell ref="E54:E57"/>
    <mergeCell ref="G54:G57"/>
    <mergeCell ref="H54:H57"/>
    <mergeCell ref="H44:H45"/>
    <mergeCell ref="D67:E67"/>
    <mergeCell ref="G67:H67"/>
    <mergeCell ref="D68:E68"/>
    <mergeCell ref="G68:H68"/>
    <mergeCell ref="D69:E69"/>
    <mergeCell ref="F40:F62"/>
    <mergeCell ref="I40:I62"/>
    <mergeCell ref="D44:D45"/>
    <mergeCell ref="E44:E45"/>
    <mergeCell ref="G44:G45"/>
    <mergeCell ref="D49:D50"/>
    <mergeCell ref="P38:R38"/>
    <mergeCell ref="M39:N39"/>
    <mergeCell ref="P39:Q39"/>
    <mergeCell ref="O40:O62"/>
    <mergeCell ref="R40:R62"/>
    <mergeCell ref="M44:M45"/>
    <mergeCell ref="N44:N45"/>
    <mergeCell ref="P44:P45"/>
    <mergeCell ref="Q44:Q45"/>
    <mergeCell ref="M54:M57"/>
    <mergeCell ref="N54:N57"/>
    <mergeCell ref="P54:P57"/>
    <mergeCell ref="Q54:Q57"/>
    <mergeCell ref="M49:M50"/>
    <mergeCell ref="N49:N50"/>
    <mergeCell ref="P49:P50"/>
    <mergeCell ref="Q49:Q50"/>
    <mergeCell ref="L24:L25"/>
    <mergeCell ref="M24:M25"/>
    <mergeCell ref="N24:N25"/>
    <mergeCell ref="O24:O25"/>
    <mergeCell ref="P24:P25"/>
    <mergeCell ref="M35:N35"/>
    <mergeCell ref="O20:P20"/>
    <mergeCell ref="O21:P21"/>
    <mergeCell ref="M22:N22"/>
    <mergeCell ref="O22:P22"/>
    <mergeCell ref="M23:N23"/>
    <mergeCell ref="O23:P23"/>
    <mergeCell ref="K5:L5"/>
    <mergeCell ref="O5:P5"/>
    <mergeCell ref="K14:K18"/>
    <mergeCell ref="L14:L18"/>
    <mergeCell ref="O14:O18"/>
    <mergeCell ref="K4:P4"/>
    <mergeCell ref="B3:G3"/>
    <mergeCell ref="K3:P3"/>
    <mergeCell ref="T3:Y3"/>
    <mergeCell ref="T4:Y4"/>
    <mergeCell ref="T5:U5"/>
    <mergeCell ref="X5:Y5"/>
    <mergeCell ref="T14:T18"/>
    <mergeCell ref="U14:U18"/>
    <mergeCell ref="X14:X18"/>
  </mergeCells>
  <conditionalFormatting sqref="AL5:AS88">
    <cfRule type="containsText" dxfId="5" priority="1" operator="containsText" text="TRUE">
      <formula>NOT(ISERROR(SEARCH("TRUE",AL5)))</formula>
    </cfRule>
    <cfRule type="containsText" dxfId="4" priority="2" operator="containsText" text="FALSE">
      <formula>NOT(ISERROR(SEARCH("FALSE",AL5)))</formula>
    </cfRule>
  </conditionalFormatting>
  <pageMargins left="0.7" right="0.7" top="0.75" bottom="0.75" header="0.3" footer="0.3"/>
  <ignoredErrors>
    <ignoredError sqref="E26:E32 F26:F32 W26:W32 X26:X32 AF26:AF32 AG26:AG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4A28-95E6-4788-ABAA-B2B31B0BBCAE}">
  <sheetPr>
    <tabColor rgb="FFFFC000"/>
  </sheetPr>
  <dimension ref="A1:AT89"/>
  <sheetViews>
    <sheetView zoomScale="70" zoomScaleNormal="70" workbookViewId="0">
      <pane ySplit="3" topLeftCell="A48" activePane="bottomLeft" state="frozen"/>
      <selection activeCell="D30" sqref="D30"/>
      <selection pane="bottomLeft" activeCell="B3" sqref="B3:I88"/>
    </sheetView>
  </sheetViews>
  <sheetFormatPr defaultColWidth="8.75" defaultRowHeight="15.5" outlineLevelCol="1"/>
  <cols>
    <col min="1" max="1" width="8.75" style="2"/>
    <col min="2" max="2" width="82.6640625" style="2" customWidth="1" outlineLevel="1"/>
    <col min="3" max="3" width="12.25" style="3" customWidth="1" outlineLevel="1"/>
    <col min="4" max="4" width="31.08203125" style="3" customWidth="1" outlineLevel="1"/>
    <col min="5" max="5" width="25.9140625" style="3" customWidth="1" outlineLevel="1"/>
    <col min="6" max="6" width="24.25" style="3" customWidth="1" outlineLevel="1"/>
    <col min="7" max="8" width="19.4140625" style="3" customWidth="1" outlineLevel="1"/>
    <col min="9" max="9" width="20.58203125" style="3" customWidth="1" outlineLevel="1"/>
    <col min="10" max="10" width="8.75" style="2"/>
    <col min="11" max="11" width="82.6640625" style="2" customWidth="1" outlineLevel="1"/>
    <col min="12" max="12" width="17.9140625" style="3" customWidth="1" outlineLevel="1"/>
    <col min="13" max="13" width="31.08203125" style="3" customWidth="1" outlineLevel="1"/>
    <col min="14" max="14" width="19.08203125" style="3" customWidth="1" outlineLevel="1"/>
    <col min="15" max="15" width="24.25" style="3" customWidth="1" outlineLevel="1"/>
    <col min="16" max="17" width="19.4140625" style="3" customWidth="1" outlineLevel="1"/>
    <col min="18" max="18" width="17.25" style="3" customWidth="1" outlineLevel="1"/>
    <col min="19" max="19" width="9" style="198" customWidth="1"/>
    <col min="20" max="20" width="82.6640625" style="2" customWidth="1"/>
    <col min="21" max="21" width="21.33203125" style="3" customWidth="1"/>
    <col min="22" max="22" width="31.08203125" style="3" customWidth="1"/>
    <col min="23" max="23" width="19.08203125" style="3" customWidth="1"/>
    <col min="24" max="24" width="24.25" style="3" customWidth="1"/>
    <col min="25" max="26" width="19.4140625" style="3" customWidth="1"/>
    <col min="27" max="27" width="20.08203125" style="3" customWidth="1"/>
    <col min="28" max="28" width="9" style="198" customWidth="1"/>
    <col min="29" max="29" width="82.6640625" style="2" hidden="1" customWidth="1" outlineLevel="1"/>
    <col min="30" max="30" width="12.25" style="3" hidden="1" customWidth="1" outlineLevel="1"/>
    <col min="31" max="31" width="31.08203125" style="3" hidden="1" customWidth="1" outlineLevel="1"/>
    <col min="32" max="32" width="19.08203125" style="3" hidden="1" customWidth="1" outlineLevel="1"/>
    <col min="33" max="33" width="24.25" style="3" hidden="1" customWidth="1" outlineLevel="1"/>
    <col min="34" max="35" width="19.4140625" style="3" hidden="1" customWidth="1" outlineLevel="1"/>
    <col min="36" max="36" width="17.25" style="3" hidden="1" customWidth="1" outlineLevel="1"/>
    <col min="37" max="45" width="0" style="2" hidden="1" customWidth="1" outlineLevel="1"/>
    <col min="46" max="46" width="8.75" style="2" collapsed="1"/>
    <col min="47" max="16384" width="8.75" style="2"/>
  </cols>
  <sheetData>
    <row r="1" spans="1:45">
      <c r="B1" s="75"/>
      <c r="C1" s="74" t="s">
        <v>116</v>
      </c>
      <c r="D1" s="76"/>
      <c r="E1" s="76"/>
      <c r="F1" s="76"/>
      <c r="G1" s="76"/>
      <c r="K1" s="77"/>
      <c r="L1" s="78" t="s">
        <v>117</v>
      </c>
      <c r="M1" s="79"/>
      <c r="N1" s="79"/>
      <c r="O1" s="79"/>
      <c r="P1" s="79"/>
      <c r="S1" s="3"/>
      <c r="T1" s="100"/>
      <c r="U1" s="101" t="s">
        <v>121</v>
      </c>
      <c r="V1" s="102"/>
      <c r="W1" s="102"/>
      <c r="X1" s="102"/>
      <c r="Y1" s="102"/>
      <c r="Z1" s="102"/>
      <c r="AA1" s="102"/>
      <c r="AB1" s="2"/>
      <c r="AC1" s="105"/>
      <c r="AD1" s="106" t="s">
        <v>123</v>
      </c>
      <c r="AE1" s="107"/>
      <c r="AF1" s="107"/>
      <c r="AG1" s="107"/>
      <c r="AH1" s="107"/>
      <c r="AL1" s="755" t="s">
        <v>122</v>
      </c>
      <c r="AM1" s="755"/>
      <c r="AN1" s="755"/>
      <c r="AO1" s="755"/>
      <c r="AP1" s="755"/>
      <c r="AQ1" s="755"/>
      <c r="AR1" s="755"/>
      <c r="AS1" s="755"/>
    </row>
    <row r="2" spans="1:45" ht="16" thickBot="1">
      <c r="A2" s="3"/>
      <c r="B2" s="3"/>
      <c r="L2" s="2"/>
      <c r="M2" s="2"/>
      <c r="N2" s="2"/>
      <c r="O2" s="2"/>
      <c r="P2" s="2"/>
      <c r="Q2" s="2"/>
      <c r="R2" s="2"/>
      <c r="T2" s="198"/>
      <c r="U2" s="198"/>
      <c r="V2" s="198"/>
      <c r="W2" s="198"/>
      <c r="X2" s="198"/>
      <c r="Y2" s="198"/>
      <c r="Z2" s="198"/>
      <c r="AA2" s="198"/>
      <c r="AC2" s="105"/>
      <c r="AD2" s="106"/>
      <c r="AE2" s="107"/>
      <c r="AF2" s="107"/>
      <c r="AG2" s="107"/>
      <c r="AH2" s="107"/>
      <c r="AL2" s="108"/>
      <c r="AM2" s="108"/>
      <c r="AN2" s="108"/>
      <c r="AO2" s="108"/>
      <c r="AP2" s="108"/>
      <c r="AQ2" s="108"/>
      <c r="AR2" s="108"/>
      <c r="AS2" s="108"/>
    </row>
    <row r="3" spans="1:45">
      <c r="B3" s="757" t="s">
        <v>124</v>
      </c>
      <c r="C3" s="758"/>
      <c r="D3" s="758"/>
      <c r="E3" s="758"/>
      <c r="F3" s="758"/>
      <c r="G3" s="759"/>
      <c r="H3" s="112"/>
      <c r="I3" s="113"/>
      <c r="K3" s="757" t="s">
        <v>126</v>
      </c>
      <c r="L3" s="758"/>
      <c r="M3" s="758"/>
      <c r="N3" s="758"/>
      <c r="O3" s="758"/>
      <c r="P3" s="759"/>
      <c r="Q3" s="112"/>
      <c r="R3" s="113"/>
      <c r="S3" s="199"/>
      <c r="T3" s="757" t="s">
        <v>127</v>
      </c>
      <c r="U3" s="758"/>
      <c r="V3" s="758"/>
      <c r="W3" s="758"/>
      <c r="X3" s="758"/>
      <c r="Y3" s="759"/>
      <c r="Z3" s="112"/>
      <c r="AA3" s="113"/>
      <c r="AB3" s="199"/>
      <c r="AC3" s="627" t="s">
        <v>0</v>
      </c>
      <c r="AD3" s="628"/>
      <c r="AE3" s="628"/>
      <c r="AF3" s="628"/>
      <c r="AG3" s="628"/>
      <c r="AH3" s="629"/>
      <c r="AJ3" s="2"/>
    </row>
    <row r="4" spans="1:45" ht="16" customHeight="1" thickBot="1">
      <c r="B4" s="760" t="s">
        <v>125</v>
      </c>
      <c r="C4" s="761"/>
      <c r="D4" s="761"/>
      <c r="E4" s="761"/>
      <c r="F4" s="761"/>
      <c r="G4" s="762"/>
      <c r="H4" s="112"/>
      <c r="I4" s="113"/>
      <c r="K4" s="760" t="s">
        <v>125</v>
      </c>
      <c r="L4" s="761"/>
      <c r="M4" s="761"/>
      <c r="N4" s="761"/>
      <c r="O4" s="761"/>
      <c r="P4" s="762"/>
      <c r="Q4" s="112"/>
      <c r="R4" s="113"/>
      <c r="S4" s="199"/>
      <c r="T4" s="763" t="s">
        <v>128</v>
      </c>
      <c r="U4" s="764"/>
      <c r="V4" s="764"/>
      <c r="W4" s="764"/>
      <c r="X4" s="764"/>
      <c r="Y4" s="765"/>
      <c r="Z4" s="112"/>
      <c r="AA4" s="113"/>
      <c r="AB4" s="199"/>
      <c r="AC4" s="624">
        <v>44774</v>
      </c>
      <c r="AD4" s="625"/>
      <c r="AE4" s="625"/>
      <c r="AF4" s="625"/>
      <c r="AG4" s="625"/>
      <c r="AH4" s="626"/>
      <c r="AJ4" s="2"/>
    </row>
    <row r="5" spans="1:45">
      <c r="B5" s="774"/>
      <c r="C5" s="636"/>
      <c r="D5" s="115" t="s">
        <v>1</v>
      </c>
      <c r="E5" s="116"/>
      <c r="F5" s="637" t="s">
        <v>2</v>
      </c>
      <c r="G5" s="775"/>
      <c r="H5" s="112"/>
      <c r="I5" s="113"/>
      <c r="K5" s="774"/>
      <c r="L5" s="636"/>
      <c r="M5" s="115" t="s">
        <v>1</v>
      </c>
      <c r="N5" s="116"/>
      <c r="O5" s="637" t="s">
        <v>2</v>
      </c>
      <c r="P5" s="775"/>
      <c r="Q5" s="112"/>
      <c r="R5" s="113"/>
      <c r="S5" s="199"/>
      <c r="T5" s="774"/>
      <c r="U5" s="636"/>
      <c r="V5" s="115" t="s">
        <v>1</v>
      </c>
      <c r="W5" s="116"/>
      <c r="X5" s="637" t="s">
        <v>2</v>
      </c>
      <c r="Y5" s="775"/>
      <c r="Z5" s="112"/>
      <c r="AA5" s="113"/>
      <c r="AB5" s="199"/>
      <c r="AC5" s="616"/>
      <c r="AD5" s="616"/>
      <c r="AE5" s="9" t="s">
        <v>1</v>
      </c>
      <c r="AF5" s="8"/>
      <c r="AG5" s="617" t="s">
        <v>2</v>
      </c>
      <c r="AH5" s="617"/>
      <c r="AJ5" s="2"/>
      <c r="AL5" s="2" t="b">
        <f>T6=AC6</f>
        <v>1</v>
      </c>
      <c r="AM5" s="2" t="b">
        <f t="shared" ref="AM5:AS20" si="0">U6=AD6</f>
        <v>1</v>
      </c>
      <c r="AN5" s="2" t="b">
        <f t="shared" si="0"/>
        <v>1</v>
      </c>
      <c r="AO5" s="2" t="b">
        <f t="shared" si="0"/>
        <v>1</v>
      </c>
      <c r="AP5" s="2" t="b">
        <f t="shared" si="0"/>
        <v>1</v>
      </c>
      <c r="AQ5" s="2" t="b">
        <f t="shared" si="0"/>
        <v>1</v>
      </c>
      <c r="AR5" s="2" t="b">
        <f t="shared" si="0"/>
        <v>1</v>
      </c>
      <c r="AS5" s="2" t="b">
        <f t="shared" si="0"/>
        <v>1</v>
      </c>
    </row>
    <row r="6" spans="1:45" ht="16" thickBot="1">
      <c r="B6" s="267" t="s">
        <v>3</v>
      </c>
      <c r="C6" s="118" t="s">
        <v>4</v>
      </c>
      <c r="D6" s="118" t="s">
        <v>5</v>
      </c>
      <c r="E6" s="118" t="s">
        <v>6</v>
      </c>
      <c r="F6" s="118" t="s">
        <v>5</v>
      </c>
      <c r="G6" s="268" t="s">
        <v>6</v>
      </c>
      <c r="H6" s="112"/>
      <c r="I6" s="113"/>
      <c r="K6" s="267" t="s">
        <v>3</v>
      </c>
      <c r="L6" s="118" t="s">
        <v>4</v>
      </c>
      <c r="M6" s="118" t="s">
        <v>5</v>
      </c>
      <c r="N6" s="118" t="s">
        <v>6</v>
      </c>
      <c r="O6" s="118" t="s">
        <v>5</v>
      </c>
      <c r="P6" s="268" t="s">
        <v>6</v>
      </c>
      <c r="Q6" s="112"/>
      <c r="R6" s="113"/>
      <c r="S6" s="199"/>
      <c r="T6" s="267" t="s">
        <v>3</v>
      </c>
      <c r="U6" s="118" t="s">
        <v>4</v>
      </c>
      <c r="V6" s="118" t="s">
        <v>5</v>
      </c>
      <c r="W6" s="118" t="s">
        <v>6</v>
      </c>
      <c r="X6" s="118" t="s">
        <v>5</v>
      </c>
      <c r="Y6" s="268" t="s">
        <v>6</v>
      </c>
      <c r="Z6" s="112"/>
      <c r="AA6" s="113"/>
      <c r="AB6" s="199"/>
      <c r="AC6" s="10" t="s">
        <v>3</v>
      </c>
      <c r="AD6" s="11" t="s">
        <v>4</v>
      </c>
      <c r="AE6" s="11" t="s">
        <v>5</v>
      </c>
      <c r="AF6" s="11" t="s">
        <v>6</v>
      </c>
      <c r="AG6" s="11" t="s">
        <v>5</v>
      </c>
      <c r="AH6" s="11" t="s">
        <v>6</v>
      </c>
      <c r="AJ6" s="2"/>
      <c r="AL6" s="2" t="b">
        <f t="shared" ref="AL6:AS51" si="1">T7=AC7</f>
        <v>1</v>
      </c>
      <c r="AM6" s="2" t="b">
        <f t="shared" si="0"/>
        <v>1</v>
      </c>
      <c r="AN6" s="2" t="b">
        <f t="shared" si="0"/>
        <v>1</v>
      </c>
      <c r="AO6" s="2" t="b">
        <f t="shared" si="0"/>
        <v>1</v>
      </c>
      <c r="AP6" s="2" t="b">
        <f t="shared" si="0"/>
        <v>1</v>
      </c>
      <c r="AQ6" s="2" t="b">
        <f t="shared" si="0"/>
        <v>1</v>
      </c>
      <c r="AR6" s="2" t="b">
        <f t="shared" si="0"/>
        <v>1</v>
      </c>
      <c r="AS6" s="2" t="b">
        <f t="shared" si="0"/>
        <v>1</v>
      </c>
    </row>
    <row r="7" spans="1:45">
      <c r="B7" s="242" t="s">
        <v>7</v>
      </c>
      <c r="C7" s="204" t="s">
        <v>8</v>
      </c>
      <c r="D7" s="150">
        <f>M7/(1+VAT_2022)</f>
        <v>3.1565217391304353E-5</v>
      </c>
      <c r="E7" s="206">
        <v>30</v>
      </c>
      <c r="F7" s="120">
        <f>D7/10</f>
        <v>3.1565217391304354E-6</v>
      </c>
      <c r="G7" s="269" t="s">
        <v>9</v>
      </c>
      <c r="H7" s="112"/>
      <c r="I7" s="113"/>
      <c r="K7" s="242" t="s">
        <v>7</v>
      </c>
      <c r="L7" s="204" t="s">
        <v>8</v>
      </c>
      <c r="M7" s="150">
        <v>3.6300000000000001E-5</v>
      </c>
      <c r="N7" s="206">
        <v>30</v>
      </c>
      <c r="O7" s="120">
        <v>3.63E-6</v>
      </c>
      <c r="P7" s="269" t="s">
        <v>9</v>
      </c>
      <c r="Q7" s="112"/>
      <c r="R7" s="113"/>
      <c r="S7" s="199"/>
      <c r="T7" s="242" t="s">
        <v>7</v>
      </c>
      <c r="U7" s="204" t="s">
        <v>8</v>
      </c>
      <c r="V7" s="150">
        <f>D7*(1+VAT_2025)</f>
        <v>3.6457826086956531E-5</v>
      </c>
      <c r="W7" s="206">
        <v>30</v>
      </c>
      <c r="X7" s="120">
        <f>V7/10</f>
        <v>3.6457826086956532E-6</v>
      </c>
      <c r="Y7" s="269">
        <v>3</v>
      </c>
      <c r="Z7" s="112"/>
      <c r="AA7" s="113"/>
      <c r="AB7" s="199"/>
      <c r="AC7" s="7" t="s">
        <v>7</v>
      </c>
      <c r="AD7" s="12" t="s">
        <v>8</v>
      </c>
      <c r="AE7" s="81">
        <f>M7*(1+VAT_2025)/(1+VAT_2022)</f>
        <v>3.6457826086956531E-5</v>
      </c>
      <c r="AF7" s="12">
        <v>30</v>
      </c>
      <c r="AG7" s="83">
        <f>AE7/10</f>
        <v>3.6457826086956532E-6</v>
      </c>
      <c r="AH7" s="12">
        <v>3</v>
      </c>
      <c r="AJ7" s="2"/>
      <c r="AL7" s="2" t="b">
        <f t="shared" si="1"/>
        <v>1</v>
      </c>
      <c r="AM7" s="2" t="b">
        <f t="shared" si="0"/>
        <v>1</v>
      </c>
      <c r="AN7" s="2" t="b">
        <f t="shared" si="0"/>
        <v>1</v>
      </c>
      <c r="AO7" s="2" t="b">
        <f t="shared" si="0"/>
        <v>1</v>
      </c>
      <c r="AP7" s="2" t="b">
        <f t="shared" si="0"/>
        <v>1</v>
      </c>
      <c r="AQ7" s="2" t="b">
        <f t="shared" si="0"/>
        <v>1</v>
      </c>
      <c r="AR7" s="2" t="b">
        <f t="shared" si="0"/>
        <v>1</v>
      </c>
      <c r="AS7" s="2" t="b">
        <f t="shared" si="0"/>
        <v>1</v>
      </c>
    </row>
    <row r="8" spans="1:45">
      <c r="B8" s="270" t="s">
        <v>10</v>
      </c>
      <c r="C8" s="205" t="s">
        <v>11</v>
      </c>
      <c r="D8" s="201">
        <f>M8/(1+VAT_2022)</f>
        <v>3.7913043478260876E-5</v>
      </c>
      <c r="E8" s="207">
        <v>30</v>
      </c>
      <c r="F8" s="124">
        <f t="shared" ref="F8:F11" si="2">D8/10</f>
        <v>3.7913043478260877E-6</v>
      </c>
      <c r="G8" s="271" t="s">
        <v>9</v>
      </c>
      <c r="H8" s="112"/>
      <c r="I8" s="113"/>
      <c r="K8" s="270" t="s">
        <v>10</v>
      </c>
      <c r="L8" s="205" t="s">
        <v>11</v>
      </c>
      <c r="M8" s="201">
        <v>4.3600000000000003E-5</v>
      </c>
      <c r="N8" s="207">
        <v>30</v>
      </c>
      <c r="O8" s="124">
        <v>4.3599999999999998E-6</v>
      </c>
      <c r="P8" s="271" t="s">
        <v>9</v>
      </c>
      <c r="Q8" s="112"/>
      <c r="R8" s="113"/>
      <c r="S8" s="199"/>
      <c r="T8" s="270" t="s">
        <v>10</v>
      </c>
      <c r="U8" s="205" t="s">
        <v>11</v>
      </c>
      <c r="V8" s="201">
        <f>D8*(1+VAT_2025)</f>
        <v>4.3789565217391313E-5</v>
      </c>
      <c r="W8" s="207">
        <v>30</v>
      </c>
      <c r="X8" s="124">
        <f t="shared" ref="X8:X11" si="3">V8/10</f>
        <v>4.3789565217391312E-6</v>
      </c>
      <c r="Y8" s="271">
        <v>3</v>
      </c>
      <c r="Z8" s="112"/>
      <c r="AA8" s="113"/>
      <c r="AB8" s="199"/>
      <c r="AC8" s="14" t="s">
        <v>10</v>
      </c>
      <c r="AD8" s="15" t="s">
        <v>11</v>
      </c>
      <c r="AE8" s="82">
        <f>M8*(1+VAT_2025)/(1+VAT_2022)</f>
        <v>4.3789565217391307E-5</v>
      </c>
      <c r="AF8" s="15">
        <v>30</v>
      </c>
      <c r="AG8" s="84">
        <f t="shared" ref="AG8:AG11" si="4">AE8/10</f>
        <v>4.3789565217391303E-6</v>
      </c>
      <c r="AH8" s="15">
        <v>3</v>
      </c>
      <c r="AJ8" s="2"/>
      <c r="AL8" s="2" t="b">
        <f t="shared" si="1"/>
        <v>1</v>
      </c>
      <c r="AM8" s="2" t="b">
        <f t="shared" si="0"/>
        <v>1</v>
      </c>
      <c r="AN8" s="2" t="b">
        <f t="shared" si="0"/>
        <v>1</v>
      </c>
      <c r="AO8" s="2" t="b">
        <f t="shared" si="0"/>
        <v>1</v>
      </c>
      <c r="AP8" s="2" t="b">
        <f t="shared" si="0"/>
        <v>1</v>
      </c>
      <c r="AQ8" s="2" t="b">
        <f t="shared" si="0"/>
        <v>1</v>
      </c>
      <c r="AR8" s="2" t="b">
        <f t="shared" si="0"/>
        <v>1</v>
      </c>
      <c r="AS8" s="2" t="b">
        <f t="shared" si="0"/>
        <v>1</v>
      </c>
    </row>
    <row r="9" spans="1:45">
      <c r="B9" s="270" t="s">
        <v>12</v>
      </c>
      <c r="C9" s="205" t="s">
        <v>13</v>
      </c>
      <c r="D9" s="124">
        <f>M9/(1+VAT_2022)</f>
        <v>2.5267826086956526E-4</v>
      </c>
      <c r="E9" s="207">
        <v>500</v>
      </c>
      <c r="F9" s="124">
        <f t="shared" si="2"/>
        <v>2.5267826086956524E-5</v>
      </c>
      <c r="G9" s="271" t="s">
        <v>14</v>
      </c>
      <c r="H9" s="112"/>
      <c r="I9" s="113"/>
      <c r="K9" s="270" t="s">
        <v>12</v>
      </c>
      <c r="L9" s="205" t="s">
        <v>13</v>
      </c>
      <c r="M9" s="124">
        <v>2.9058000000000003E-4</v>
      </c>
      <c r="N9" s="207">
        <v>500</v>
      </c>
      <c r="O9" s="124">
        <v>2.906E-5</v>
      </c>
      <c r="P9" s="271" t="s">
        <v>14</v>
      </c>
      <c r="Q9" s="112"/>
      <c r="R9" s="113"/>
      <c r="S9" s="199"/>
      <c r="T9" s="270" t="s">
        <v>12</v>
      </c>
      <c r="U9" s="205" t="s">
        <v>13</v>
      </c>
      <c r="V9" s="124">
        <f>D9*(1+VAT_2025)</f>
        <v>2.9184339130434788E-4</v>
      </c>
      <c r="W9" s="207">
        <v>500</v>
      </c>
      <c r="X9" s="124">
        <f t="shared" si="3"/>
        <v>2.9184339130434788E-5</v>
      </c>
      <c r="Y9" s="271">
        <v>50</v>
      </c>
      <c r="Z9" s="112"/>
      <c r="AA9" s="113"/>
      <c r="AB9" s="199"/>
      <c r="AC9" s="14" t="s">
        <v>12</v>
      </c>
      <c r="AD9" s="15" t="s">
        <v>13</v>
      </c>
      <c r="AE9" s="82">
        <f>M9*(1+VAT_2025)/(1+VAT_2022)</f>
        <v>2.9184339130434788E-4</v>
      </c>
      <c r="AF9" s="15">
        <v>500</v>
      </c>
      <c r="AG9" s="84">
        <f t="shared" si="4"/>
        <v>2.9184339130434788E-5</v>
      </c>
      <c r="AH9" s="15">
        <v>50</v>
      </c>
      <c r="AJ9" s="2"/>
      <c r="AL9" s="2" t="b">
        <f t="shared" si="1"/>
        <v>1</v>
      </c>
      <c r="AM9" s="2" t="b">
        <f t="shared" si="0"/>
        <v>1</v>
      </c>
      <c r="AN9" s="2" t="b">
        <f t="shared" si="0"/>
        <v>1</v>
      </c>
      <c r="AO9" s="2" t="b">
        <f t="shared" si="0"/>
        <v>1</v>
      </c>
      <c r="AP9" s="2" t="b">
        <f t="shared" si="0"/>
        <v>1</v>
      </c>
      <c r="AQ9" s="2" t="b">
        <f t="shared" si="0"/>
        <v>1</v>
      </c>
      <c r="AR9" s="2" t="b">
        <f t="shared" si="0"/>
        <v>1</v>
      </c>
      <c r="AS9" s="2" t="b">
        <f t="shared" si="0"/>
        <v>1</v>
      </c>
    </row>
    <row r="10" spans="1:45">
      <c r="B10" s="270" t="s">
        <v>15</v>
      </c>
      <c r="C10" s="205" t="s">
        <v>16</v>
      </c>
      <c r="D10" s="124">
        <f>M10/(1+VAT_2022)</f>
        <v>1.8156521739130438E-4</v>
      </c>
      <c r="E10" s="206" t="s">
        <v>17</v>
      </c>
      <c r="F10" s="124">
        <f t="shared" si="2"/>
        <v>1.8156521739130439E-5</v>
      </c>
      <c r="G10" s="269" t="s">
        <v>14</v>
      </c>
      <c r="H10" s="112"/>
      <c r="I10" s="113"/>
      <c r="K10" s="270" t="s">
        <v>15</v>
      </c>
      <c r="L10" s="205" t="s">
        <v>16</v>
      </c>
      <c r="M10" s="124">
        <v>2.0880000000000001E-4</v>
      </c>
      <c r="N10" s="206" t="s">
        <v>17</v>
      </c>
      <c r="O10" s="124">
        <v>2.088E-5</v>
      </c>
      <c r="P10" s="269" t="s">
        <v>14</v>
      </c>
      <c r="Q10" s="112"/>
      <c r="R10" s="113"/>
      <c r="S10" s="199"/>
      <c r="T10" s="270" t="s">
        <v>15</v>
      </c>
      <c r="U10" s="205" t="s">
        <v>16</v>
      </c>
      <c r="V10" s="124">
        <f>D10*(1+VAT_2025)</f>
        <v>2.0970782608695657E-4</v>
      </c>
      <c r="W10" s="206">
        <v>500</v>
      </c>
      <c r="X10" s="124">
        <f t="shared" si="3"/>
        <v>2.0970782608695657E-5</v>
      </c>
      <c r="Y10" s="269">
        <v>50</v>
      </c>
      <c r="Z10" s="112"/>
      <c r="AA10" s="113"/>
      <c r="AB10" s="199"/>
      <c r="AC10" s="14" t="s">
        <v>15</v>
      </c>
      <c r="AD10" s="15" t="s">
        <v>16</v>
      </c>
      <c r="AE10" s="82">
        <f>M10*(1+VAT_2025)/(1+VAT_2022)</f>
        <v>2.0970782608695655E-4</v>
      </c>
      <c r="AF10" s="15">
        <v>500</v>
      </c>
      <c r="AG10" s="84">
        <f t="shared" si="4"/>
        <v>2.0970782608695653E-5</v>
      </c>
      <c r="AH10" s="15">
        <v>50</v>
      </c>
      <c r="AJ10" s="2"/>
      <c r="AL10" s="2" t="b">
        <f t="shared" si="1"/>
        <v>1</v>
      </c>
      <c r="AM10" s="2" t="b">
        <f t="shared" si="0"/>
        <v>1</v>
      </c>
      <c r="AN10" s="2" t="b">
        <f t="shared" si="0"/>
        <v>1</v>
      </c>
      <c r="AO10" s="2" t="b">
        <f t="shared" si="0"/>
        <v>1</v>
      </c>
      <c r="AP10" s="2" t="b">
        <f t="shared" si="0"/>
        <v>1</v>
      </c>
      <c r="AQ10" s="2" t="b">
        <f t="shared" si="0"/>
        <v>1</v>
      </c>
      <c r="AR10" s="2" t="b">
        <f t="shared" si="0"/>
        <v>1</v>
      </c>
      <c r="AS10" s="2" t="b">
        <f t="shared" si="0"/>
        <v>1</v>
      </c>
    </row>
    <row r="11" spans="1:45">
      <c r="B11" s="270" t="s">
        <v>18</v>
      </c>
      <c r="C11" s="205" t="s">
        <v>19</v>
      </c>
      <c r="D11" s="124">
        <f>M11/(1+VAT_2022)</f>
        <v>2.5721739130434783E-4</v>
      </c>
      <c r="E11" s="206" t="s">
        <v>17</v>
      </c>
      <c r="F11" s="124">
        <f t="shared" si="2"/>
        <v>2.5721739130434781E-5</v>
      </c>
      <c r="G11" s="269" t="s">
        <v>14</v>
      </c>
      <c r="H11" s="112"/>
      <c r="I11" s="113"/>
      <c r="K11" s="270" t="s">
        <v>18</v>
      </c>
      <c r="L11" s="205" t="s">
        <v>19</v>
      </c>
      <c r="M11" s="124">
        <v>2.9579999999999998E-4</v>
      </c>
      <c r="N11" s="206" t="s">
        <v>17</v>
      </c>
      <c r="O11" s="124">
        <v>2.9580000000000001E-5</v>
      </c>
      <c r="P11" s="269" t="s">
        <v>14</v>
      </c>
      <c r="Q11" s="112"/>
      <c r="R11" s="113"/>
      <c r="S11" s="199"/>
      <c r="T11" s="270" t="s">
        <v>18</v>
      </c>
      <c r="U11" s="205" t="s">
        <v>19</v>
      </c>
      <c r="V11" s="124">
        <f>D11*(1+VAT_2025)</f>
        <v>2.9708608695652174E-4</v>
      </c>
      <c r="W11" s="206">
        <v>500</v>
      </c>
      <c r="X11" s="124">
        <f t="shared" si="3"/>
        <v>2.9708608695652175E-5</v>
      </c>
      <c r="Y11" s="269">
        <v>50</v>
      </c>
      <c r="Z11" s="112"/>
      <c r="AA11" s="113"/>
      <c r="AB11" s="199"/>
      <c r="AC11" s="14" t="s">
        <v>18</v>
      </c>
      <c r="AD11" s="15" t="s">
        <v>19</v>
      </c>
      <c r="AE11" s="82">
        <f>M11*(1+VAT_2025)/(1+VAT_2022)</f>
        <v>2.9708608695652174E-4</v>
      </c>
      <c r="AF11" s="15">
        <v>500</v>
      </c>
      <c r="AG11" s="84">
        <f t="shared" si="4"/>
        <v>2.9708608695652175E-5</v>
      </c>
      <c r="AH11" s="15">
        <v>50</v>
      </c>
      <c r="AJ11" s="2"/>
      <c r="AL11" s="2" t="b">
        <f t="shared" si="1"/>
        <v>1</v>
      </c>
      <c r="AM11" s="2" t="b">
        <f t="shared" si="0"/>
        <v>1</v>
      </c>
      <c r="AN11" s="2" t="b">
        <f t="shared" si="0"/>
        <v>1</v>
      </c>
      <c r="AO11" s="2" t="b">
        <f t="shared" si="0"/>
        <v>1</v>
      </c>
      <c r="AP11" s="2" t="b">
        <f t="shared" si="0"/>
        <v>1</v>
      </c>
      <c r="AQ11" s="2" t="b">
        <f t="shared" si="0"/>
        <v>1</v>
      </c>
      <c r="AR11" s="2" t="b">
        <f t="shared" si="0"/>
        <v>1</v>
      </c>
      <c r="AS11" s="2" t="b">
        <f t="shared" si="0"/>
        <v>1</v>
      </c>
    </row>
    <row r="12" spans="1:45">
      <c r="B12" s="270" t="s">
        <v>20</v>
      </c>
      <c r="C12" s="205" t="s">
        <v>13</v>
      </c>
      <c r="D12" s="720" t="s">
        <v>21</v>
      </c>
      <c r="E12" s="721"/>
      <c r="F12" s="721"/>
      <c r="G12" s="818"/>
      <c r="H12" s="112"/>
      <c r="I12" s="113"/>
      <c r="K12" s="270" t="s">
        <v>20</v>
      </c>
      <c r="L12" s="205" t="s">
        <v>13</v>
      </c>
      <c r="M12" s="720" t="s">
        <v>21</v>
      </c>
      <c r="N12" s="721"/>
      <c r="O12" s="721"/>
      <c r="P12" s="818"/>
      <c r="Q12" s="112"/>
      <c r="R12" s="113"/>
      <c r="S12" s="199"/>
      <c r="T12" s="270" t="s">
        <v>20</v>
      </c>
      <c r="U12" s="205" t="s">
        <v>13</v>
      </c>
      <c r="V12" s="720" t="s">
        <v>21</v>
      </c>
      <c r="W12" s="721"/>
      <c r="X12" s="721"/>
      <c r="Y12" s="818"/>
      <c r="Z12" s="112"/>
      <c r="AA12" s="113"/>
      <c r="AB12" s="199"/>
      <c r="AC12" s="14" t="s">
        <v>20</v>
      </c>
      <c r="AD12" s="15" t="s">
        <v>13</v>
      </c>
      <c r="AE12" s="48" t="s">
        <v>21</v>
      </c>
      <c r="AF12" s="17"/>
      <c r="AG12" s="17"/>
      <c r="AH12" s="17"/>
      <c r="AJ12" s="2"/>
      <c r="AL12" s="2" t="b">
        <f t="shared" si="1"/>
        <v>1</v>
      </c>
      <c r="AM12" s="2" t="b">
        <f t="shared" si="0"/>
        <v>1</v>
      </c>
      <c r="AN12" s="2" t="b">
        <f t="shared" si="0"/>
        <v>1</v>
      </c>
      <c r="AO12" s="2" t="b">
        <f t="shared" si="0"/>
        <v>1</v>
      </c>
      <c r="AP12" s="2" t="b">
        <f t="shared" si="0"/>
        <v>1</v>
      </c>
      <c r="AQ12" s="2" t="b">
        <f t="shared" si="0"/>
        <v>1</v>
      </c>
      <c r="AR12" s="2" t="b">
        <f t="shared" si="0"/>
        <v>1</v>
      </c>
      <c r="AS12" s="2" t="b">
        <f t="shared" si="0"/>
        <v>1</v>
      </c>
    </row>
    <row r="13" spans="1:45" ht="16" thickBot="1">
      <c r="B13" s="272" t="s">
        <v>22</v>
      </c>
      <c r="C13" s="266" t="s">
        <v>23</v>
      </c>
      <c r="D13" s="819" t="s">
        <v>21</v>
      </c>
      <c r="E13" s="820"/>
      <c r="F13" s="820"/>
      <c r="G13" s="821"/>
      <c r="H13" s="112"/>
      <c r="I13" s="113"/>
      <c r="K13" s="272" t="s">
        <v>22</v>
      </c>
      <c r="L13" s="266" t="s">
        <v>23</v>
      </c>
      <c r="M13" s="819" t="s">
        <v>21</v>
      </c>
      <c r="N13" s="820"/>
      <c r="O13" s="820"/>
      <c r="P13" s="821"/>
      <c r="Q13" s="112"/>
      <c r="R13" s="113"/>
      <c r="S13" s="199"/>
      <c r="T13" s="272" t="s">
        <v>22</v>
      </c>
      <c r="U13" s="266" t="s">
        <v>23</v>
      </c>
      <c r="V13" s="819" t="s">
        <v>21</v>
      </c>
      <c r="W13" s="820"/>
      <c r="X13" s="820"/>
      <c r="Y13" s="821"/>
      <c r="Z13" s="112"/>
      <c r="AA13" s="113"/>
      <c r="AB13" s="199"/>
      <c r="AC13" s="18" t="s">
        <v>22</v>
      </c>
      <c r="AD13" s="19" t="s">
        <v>23</v>
      </c>
      <c r="AE13" s="11" t="s">
        <v>21</v>
      </c>
      <c r="AF13" s="10"/>
      <c r="AG13" s="10"/>
      <c r="AH13" s="10"/>
      <c r="AJ13" s="2"/>
      <c r="AL13" s="2" t="b">
        <f t="shared" si="1"/>
        <v>1</v>
      </c>
      <c r="AM13" s="2" t="b">
        <f t="shared" si="0"/>
        <v>1</v>
      </c>
      <c r="AN13" s="2" t="b">
        <f t="shared" si="0"/>
        <v>1</v>
      </c>
      <c r="AO13" s="2" t="b">
        <f t="shared" si="0"/>
        <v>1</v>
      </c>
      <c r="AP13" s="2" t="b">
        <f t="shared" si="0"/>
        <v>1</v>
      </c>
      <c r="AQ13" s="2" t="b">
        <f t="shared" si="0"/>
        <v>1</v>
      </c>
      <c r="AR13" s="2" t="b">
        <f t="shared" si="0"/>
        <v>1</v>
      </c>
      <c r="AS13" s="2" t="b">
        <f t="shared" si="0"/>
        <v>1</v>
      </c>
    </row>
    <row r="14" spans="1:45" ht="16" customHeight="1">
      <c r="B14" s="766" t="s">
        <v>24</v>
      </c>
      <c r="C14" s="769" t="s">
        <v>25</v>
      </c>
      <c r="D14" s="210"/>
      <c r="E14" s="208"/>
      <c r="F14" s="772"/>
      <c r="G14" s="222"/>
      <c r="H14" s="112"/>
      <c r="I14" s="113"/>
      <c r="K14" s="766" t="s">
        <v>24</v>
      </c>
      <c r="L14" s="769" t="s">
        <v>25</v>
      </c>
      <c r="M14" s="210"/>
      <c r="N14" s="208"/>
      <c r="O14" s="772"/>
      <c r="P14" s="222"/>
      <c r="Q14" s="112"/>
      <c r="R14" s="113"/>
      <c r="S14" s="199"/>
      <c r="T14" s="766" t="s">
        <v>24</v>
      </c>
      <c r="U14" s="769" t="s">
        <v>25</v>
      </c>
      <c r="V14" s="210"/>
      <c r="W14" s="208"/>
      <c r="X14" s="772"/>
      <c r="Y14" s="222"/>
      <c r="Z14" s="112"/>
      <c r="AA14" s="113"/>
      <c r="AB14" s="199"/>
      <c r="AC14" s="618" t="s">
        <v>24</v>
      </c>
      <c r="AD14" s="621" t="s">
        <v>25</v>
      </c>
      <c r="AE14" s="12"/>
      <c r="AF14" s="12"/>
      <c r="AG14" s="621"/>
      <c r="AH14" s="12"/>
      <c r="AJ14" s="2"/>
      <c r="AL14" s="2" t="b">
        <f t="shared" si="1"/>
        <v>1</v>
      </c>
      <c r="AM14" s="2" t="b">
        <f t="shared" si="0"/>
        <v>1</v>
      </c>
      <c r="AN14" s="2" t="b">
        <f t="shared" si="0"/>
        <v>1</v>
      </c>
      <c r="AO14" s="2" t="b">
        <f t="shared" si="0"/>
        <v>1</v>
      </c>
      <c r="AP14" s="2" t="b">
        <f t="shared" si="0"/>
        <v>1</v>
      </c>
      <c r="AQ14" s="2" t="b">
        <f t="shared" si="0"/>
        <v>1</v>
      </c>
      <c r="AR14" s="2" t="b">
        <f t="shared" si="0"/>
        <v>1</v>
      </c>
      <c r="AS14" s="2" t="b">
        <f t="shared" si="0"/>
        <v>1</v>
      </c>
    </row>
    <row r="15" spans="1:45" ht="16" customHeight="1">
      <c r="B15" s="767"/>
      <c r="C15" s="770"/>
      <c r="D15" s="210" t="s">
        <v>26</v>
      </c>
      <c r="E15" s="212">
        <v>50</v>
      </c>
      <c r="F15" s="772"/>
      <c r="G15" s="273">
        <v>5</v>
      </c>
      <c r="H15" s="112"/>
      <c r="I15" s="113"/>
      <c r="K15" s="767"/>
      <c r="L15" s="770"/>
      <c r="M15" s="210" t="s">
        <v>26</v>
      </c>
      <c r="N15" s="212">
        <v>50</v>
      </c>
      <c r="O15" s="772"/>
      <c r="P15" s="273">
        <v>5</v>
      </c>
      <c r="Q15" s="112"/>
      <c r="R15" s="113"/>
      <c r="S15" s="199"/>
      <c r="T15" s="767"/>
      <c r="U15" s="770"/>
      <c r="V15" s="210" t="s">
        <v>26</v>
      </c>
      <c r="W15" s="212">
        <v>50</v>
      </c>
      <c r="X15" s="772"/>
      <c r="Y15" s="273">
        <v>5</v>
      </c>
      <c r="Z15" s="112"/>
      <c r="AA15" s="113"/>
      <c r="AB15" s="199"/>
      <c r="AC15" s="619"/>
      <c r="AD15" s="622"/>
      <c r="AE15" s="15" t="s">
        <v>26</v>
      </c>
      <c r="AF15" s="15">
        <v>50</v>
      </c>
      <c r="AG15" s="622"/>
      <c r="AH15" s="15">
        <v>5</v>
      </c>
      <c r="AJ15" s="2"/>
      <c r="AL15" s="2" t="b">
        <f t="shared" si="1"/>
        <v>1</v>
      </c>
      <c r="AM15" s="2" t="b">
        <f t="shared" si="0"/>
        <v>1</v>
      </c>
      <c r="AN15" s="2" t="b">
        <f t="shared" si="0"/>
        <v>1</v>
      </c>
      <c r="AO15" s="2" t="b">
        <f t="shared" si="0"/>
        <v>1</v>
      </c>
      <c r="AP15" s="2" t="b">
        <f t="shared" si="0"/>
        <v>1</v>
      </c>
      <c r="AQ15" s="2" t="b">
        <f t="shared" si="0"/>
        <v>1</v>
      </c>
      <c r="AR15" s="2" t="b">
        <f t="shared" si="0"/>
        <v>1</v>
      </c>
      <c r="AS15" s="2" t="b">
        <f t="shared" si="0"/>
        <v>1</v>
      </c>
    </row>
    <row r="16" spans="1:45" ht="16" customHeight="1">
      <c r="B16" s="767"/>
      <c r="C16" s="770"/>
      <c r="D16" s="210" t="s">
        <v>27</v>
      </c>
      <c r="E16" s="213">
        <v>100</v>
      </c>
      <c r="F16" s="772"/>
      <c r="G16" s="274">
        <v>10</v>
      </c>
      <c r="H16" s="112"/>
      <c r="I16" s="113"/>
      <c r="K16" s="767"/>
      <c r="L16" s="770"/>
      <c r="M16" s="210" t="s">
        <v>27</v>
      </c>
      <c r="N16" s="213">
        <v>100</v>
      </c>
      <c r="O16" s="772"/>
      <c r="P16" s="274">
        <v>10</v>
      </c>
      <c r="Q16" s="112"/>
      <c r="R16" s="113"/>
      <c r="S16" s="199"/>
      <c r="T16" s="767"/>
      <c r="U16" s="770"/>
      <c r="V16" s="210" t="s">
        <v>27</v>
      </c>
      <c r="W16" s="213">
        <v>100</v>
      </c>
      <c r="X16" s="772"/>
      <c r="Y16" s="274">
        <v>10</v>
      </c>
      <c r="Z16" s="112"/>
      <c r="AA16" s="113"/>
      <c r="AB16" s="199"/>
      <c r="AC16" s="619"/>
      <c r="AD16" s="622"/>
      <c r="AE16" s="15" t="s">
        <v>27</v>
      </c>
      <c r="AF16" s="20">
        <v>100</v>
      </c>
      <c r="AG16" s="622"/>
      <c r="AH16" s="20">
        <v>10</v>
      </c>
      <c r="AJ16" s="2"/>
      <c r="AL16" s="2" t="b">
        <f t="shared" si="1"/>
        <v>1</v>
      </c>
      <c r="AM16" s="2" t="b">
        <f t="shared" si="0"/>
        <v>1</v>
      </c>
      <c r="AN16" s="2" t="b">
        <f t="shared" si="0"/>
        <v>1</v>
      </c>
      <c r="AO16" s="2" t="b">
        <f t="shared" si="0"/>
        <v>1</v>
      </c>
      <c r="AP16" s="2" t="b">
        <f t="shared" si="0"/>
        <v>1</v>
      </c>
      <c r="AQ16" s="2" t="b">
        <f t="shared" si="0"/>
        <v>1</v>
      </c>
      <c r="AR16" s="2" t="b">
        <f t="shared" si="0"/>
        <v>1</v>
      </c>
      <c r="AS16" s="2" t="b">
        <f t="shared" si="0"/>
        <v>1</v>
      </c>
    </row>
    <row r="17" spans="2:45" ht="16.5" customHeight="1">
      <c r="B17" s="767"/>
      <c r="C17" s="770"/>
      <c r="D17" s="210" t="s">
        <v>28</v>
      </c>
      <c r="E17" s="213">
        <v>150</v>
      </c>
      <c r="F17" s="772"/>
      <c r="G17" s="274">
        <v>15</v>
      </c>
      <c r="H17" s="112"/>
      <c r="I17" s="113"/>
      <c r="K17" s="767"/>
      <c r="L17" s="770"/>
      <c r="M17" s="210" t="s">
        <v>28</v>
      </c>
      <c r="N17" s="213">
        <v>150</v>
      </c>
      <c r="O17" s="772"/>
      <c r="P17" s="274">
        <v>15</v>
      </c>
      <c r="Q17" s="112"/>
      <c r="R17" s="113"/>
      <c r="S17" s="199"/>
      <c r="T17" s="767"/>
      <c r="U17" s="770"/>
      <c r="V17" s="210" t="s">
        <v>28</v>
      </c>
      <c r="W17" s="213">
        <v>150</v>
      </c>
      <c r="X17" s="772"/>
      <c r="Y17" s="274">
        <v>15</v>
      </c>
      <c r="Z17" s="112"/>
      <c r="AA17" s="113"/>
      <c r="AB17" s="199"/>
      <c r="AC17" s="619"/>
      <c r="AD17" s="622"/>
      <c r="AE17" s="15" t="s">
        <v>28</v>
      </c>
      <c r="AF17" s="20">
        <v>150</v>
      </c>
      <c r="AG17" s="622"/>
      <c r="AH17" s="20">
        <v>15</v>
      </c>
      <c r="AJ17" s="2"/>
      <c r="AL17" s="2" t="b">
        <f t="shared" si="1"/>
        <v>1</v>
      </c>
      <c r="AM17" s="2" t="b">
        <f t="shared" si="0"/>
        <v>1</v>
      </c>
      <c r="AN17" s="2" t="b">
        <f t="shared" si="0"/>
        <v>1</v>
      </c>
      <c r="AO17" s="2" t="b">
        <f t="shared" si="0"/>
        <v>1</v>
      </c>
      <c r="AP17" s="2" t="b">
        <f t="shared" si="0"/>
        <v>1</v>
      </c>
      <c r="AQ17" s="2" t="b">
        <f t="shared" si="0"/>
        <v>1</v>
      </c>
      <c r="AR17" s="2" t="b">
        <f t="shared" si="0"/>
        <v>1</v>
      </c>
      <c r="AS17" s="2" t="b">
        <f t="shared" si="0"/>
        <v>1</v>
      </c>
    </row>
    <row r="18" spans="2:45" ht="16" thickBot="1">
      <c r="B18" s="768"/>
      <c r="C18" s="771"/>
      <c r="D18" s="211" t="s">
        <v>29</v>
      </c>
      <c r="E18" s="214">
        <v>200</v>
      </c>
      <c r="F18" s="773"/>
      <c r="G18" s="275">
        <v>20</v>
      </c>
      <c r="H18" s="112"/>
      <c r="I18" s="113"/>
      <c r="K18" s="768"/>
      <c r="L18" s="771"/>
      <c r="M18" s="211" t="s">
        <v>29</v>
      </c>
      <c r="N18" s="214">
        <v>200</v>
      </c>
      <c r="O18" s="773"/>
      <c r="P18" s="275">
        <v>20</v>
      </c>
      <c r="Q18" s="112"/>
      <c r="R18" s="113"/>
      <c r="S18" s="199"/>
      <c r="T18" s="768"/>
      <c r="U18" s="771"/>
      <c r="V18" s="211" t="s">
        <v>29</v>
      </c>
      <c r="W18" s="214">
        <v>200</v>
      </c>
      <c r="X18" s="773"/>
      <c r="Y18" s="275">
        <v>20</v>
      </c>
      <c r="Z18" s="112"/>
      <c r="AA18" s="113"/>
      <c r="AB18" s="199"/>
      <c r="AC18" s="620"/>
      <c r="AD18" s="623"/>
      <c r="AE18" s="19" t="s">
        <v>29</v>
      </c>
      <c r="AF18" s="21">
        <v>200</v>
      </c>
      <c r="AG18" s="623"/>
      <c r="AH18" s="21">
        <v>20</v>
      </c>
      <c r="AJ18" s="2"/>
      <c r="AL18" s="2" t="b">
        <f t="shared" si="1"/>
        <v>1</v>
      </c>
      <c r="AM18" s="2" t="b">
        <f t="shared" si="0"/>
        <v>1</v>
      </c>
      <c r="AN18" s="2" t="b">
        <f t="shared" si="0"/>
        <v>1</v>
      </c>
      <c r="AO18" s="2" t="b">
        <f t="shared" si="0"/>
        <v>1</v>
      </c>
      <c r="AP18" s="2" t="b">
        <f t="shared" si="0"/>
        <v>1</v>
      </c>
      <c r="AQ18" s="2" t="b">
        <f t="shared" si="0"/>
        <v>1</v>
      </c>
      <c r="AR18" s="2" t="b">
        <f t="shared" si="0"/>
        <v>1</v>
      </c>
      <c r="AS18" s="2" t="b">
        <f t="shared" si="0"/>
        <v>1</v>
      </c>
    </row>
    <row r="19" spans="2:45" ht="16" thickBot="1">
      <c r="B19" s="180"/>
      <c r="C19" s="187"/>
      <c r="D19" s="208"/>
      <c r="E19" s="187"/>
      <c r="F19" s="187"/>
      <c r="G19" s="209"/>
      <c r="H19" s="112"/>
      <c r="I19" s="113"/>
      <c r="K19" s="180"/>
      <c r="L19" s="187"/>
      <c r="M19" s="208"/>
      <c r="N19" s="187"/>
      <c r="O19" s="187"/>
      <c r="P19" s="209"/>
      <c r="Q19" s="112"/>
      <c r="R19" s="113"/>
      <c r="S19" s="199"/>
      <c r="T19" s="233"/>
      <c r="U19" s="276"/>
      <c r="V19" s="277"/>
      <c r="W19" s="276"/>
      <c r="X19" s="276"/>
      <c r="Y19" s="278"/>
      <c r="Z19" s="112"/>
      <c r="AA19" s="113"/>
      <c r="AB19" s="199"/>
      <c r="AC19" s="22"/>
      <c r="AD19" s="23"/>
      <c r="AE19" s="73"/>
      <c r="AF19" s="23"/>
      <c r="AG19" s="23"/>
      <c r="AH19" s="24"/>
      <c r="AJ19" s="2"/>
      <c r="AL19" s="2" t="b">
        <f t="shared" si="1"/>
        <v>1</v>
      </c>
      <c r="AM19" s="2" t="b">
        <f>U21=AD20</f>
        <v>1</v>
      </c>
      <c r="AN19" s="2" t="b">
        <f t="shared" si="0"/>
        <v>1</v>
      </c>
      <c r="AO19" s="2" t="b">
        <f t="shared" si="0"/>
        <v>1</v>
      </c>
      <c r="AP19" s="2" t="b">
        <f t="shared" si="0"/>
        <v>1</v>
      </c>
      <c r="AQ19" s="2" t="b">
        <f t="shared" si="0"/>
        <v>1</v>
      </c>
      <c r="AR19" s="2" t="b">
        <f t="shared" si="0"/>
        <v>1</v>
      </c>
      <c r="AS19" s="2" t="b">
        <f t="shared" si="0"/>
        <v>1</v>
      </c>
    </row>
    <row r="20" spans="2:45" ht="15.65" customHeight="1">
      <c r="B20" s="228"/>
      <c r="C20" s="229" t="s">
        <v>30</v>
      </c>
      <c r="D20" s="219"/>
      <c r="E20" s="230"/>
      <c r="F20" s="776" t="s">
        <v>31</v>
      </c>
      <c r="G20" s="777"/>
      <c r="H20" s="112"/>
      <c r="I20" s="113"/>
      <c r="K20" s="228"/>
      <c r="L20" s="229" t="s">
        <v>30</v>
      </c>
      <c r="M20" s="219"/>
      <c r="N20" s="230"/>
      <c r="O20" s="776" t="s">
        <v>31</v>
      </c>
      <c r="P20" s="777"/>
      <c r="Q20" s="112"/>
      <c r="R20" s="113"/>
      <c r="S20" s="199"/>
      <c r="T20" s="228"/>
      <c r="U20" s="229"/>
      <c r="V20" s="219"/>
      <c r="W20" s="230"/>
      <c r="X20" s="776" t="s">
        <v>31</v>
      </c>
      <c r="Y20" s="777"/>
      <c r="Z20" s="112"/>
      <c r="AA20" s="113"/>
      <c r="AB20" s="199"/>
      <c r="AC20" s="25"/>
      <c r="AD20" s="26" t="s">
        <v>30</v>
      </c>
      <c r="AE20" s="27"/>
      <c r="AF20" s="28"/>
      <c r="AG20" s="682" t="s">
        <v>31</v>
      </c>
      <c r="AH20" s="683"/>
      <c r="AJ20" s="2"/>
      <c r="AL20" s="2" t="b">
        <f t="shared" si="1"/>
        <v>1</v>
      </c>
      <c r="AM20" s="2" t="e">
        <f>#REF!=AD21</f>
        <v>#REF!</v>
      </c>
      <c r="AN20" s="2" t="b">
        <f t="shared" si="0"/>
        <v>1</v>
      </c>
      <c r="AO20" s="2" t="b">
        <f t="shared" si="0"/>
        <v>1</v>
      </c>
      <c r="AP20" s="2" t="b">
        <f t="shared" si="0"/>
        <v>1</v>
      </c>
      <c r="AQ20" s="2" t="b">
        <f t="shared" si="0"/>
        <v>1</v>
      </c>
      <c r="AR20" s="2" t="b">
        <f t="shared" si="0"/>
        <v>1</v>
      </c>
      <c r="AS20" s="2" t="b">
        <f t="shared" si="0"/>
        <v>1</v>
      </c>
    </row>
    <row r="21" spans="2:45" ht="15.65" customHeight="1">
      <c r="B21" s="221" t="s">
        <v>32</v>
      </c>
      <c r="C21" s="139"/>
      <c r="D21" s="140"/>
      <c r="E21" s="141"/>
      <c r="F21" s="724" t="s">
        <v>33</v>
      </c>
      <c r="G21" s="778"/>
      <c r="H21" s="112"/>
      <c r="I21" s="113"/>
      <c r="K21" s="221" t="s">
        <v>32</v>
      </c>
      <c r="L21" s="139"/>
      <c r="M21" s="140"/>
      <c r="N21" s="141"/>
      <c r="O21" s="724" t="s">
        <v>33</v>
      </c>
      <c r="P21" s="778"/>
      <c r="Q21" s="112"/>
      <c r="R21" s="113"/>
      <c r="S21" s="199"/>
      <c r="T21" s="221" t="s">
        <v>32</v>
      </c>
      <c r="U21" s="139" t="s">
        <v>30</v>
      </c>
      <c r="V21" s="140"/>
      <c r="W21" s="141"/>
      <c r="X21" s="724" t="s">
        <v>33</v>
      </c>
      <c r="Y21" s="778"/>
      <c r="Z21" s="112"/>
      <c r="AA21" s="113"/>
      <c r="AB21" s="199"/>
      <c r="AC21" s="29" t="s">
        <v>32</v>
      </c>
      <c r="AD21" s="30"/>
      <c r="AE21" s="31"/>
      <c r="AF21" s="32"/>
      <c r="AG21" s="687" t="s">
        <v>33</v>
      </c>
      <c r="AH21" s="688"/>
      <c r="AJ21" s="2"/>
      <c r="AL21" s="2" t="b">
        <f t="shared" si="1"/>
        <v>1</v>
      </c>
      <c r="AM21" s="2" t="b">
        <f t="shared" si="1"/>
        <v>1</v>
      </c>
      <c r="AN21" s="2" t="b">
        <f t="shared" si="1"/>
        <v>1</v>
      </c>
      <c r="AO21" s="2" t="b">
        <f t="shared" si="1"/>
        <v>1</v>
      </c>
      <c r="AP21" s="2" t="b">
        <f t="shared" si="1"/>
        <v>1</v>
      </c>
      <c r="AQ21" s="2" t="b">
        <f t="shared" si="1"/>
        <v>1</v>
      </c>
      <c r="AR21" s="2" t="b">
        <f t="shared" si="1"/>
        <v>1</v>
      </c>
      <c r="AS21" s="2" t="b">
        <f t="shared" si="1"/>
        <v>1</v>
      </c>
    </row>
    <row r="22" spans="2:45">
      <c r="B22" s="220"/>
      <c r="C22" s="139"/>
      <c r="D22" s="709" t="s">
        <v>34</v>
      </c>
      <c r="E22" s="710"/>
      <c r="F22" s="711" t="s">
        <v>35</v>
      </c>
      <c r="G22" s="779"/>
      <c r="H22" s="112"/>
      <c r="I22" s="113"/>
      <c r="K22" s="220"/>
      <c r="L22" s="139"/>
      <c r="M22" s="709" t="s">
        <v>34</v>
      </c>
      <c r="N22" s="710"/>
      <c r="O22" s="711" t="s">
        <v>35</v>
      </c>
      <c r="P22" s="779"/>
      <c r="Q22" s="112"/>
      <c r="R22" s="113"/>
      <c r="S22" s="199"/>
      <c r="T22" s="220"/>
      <c r="U22" s="139"/>
      <c r="V22" s="709" t="s">
        <v>34</v>
      </c>
      <c r="W22" s="710"/>
      <c r="X22" s="711" t="s">
        <v>35</v>
      </c>
      <c r="Y22" s="779"/>
      <c r="Z22" s="112"/>
      <c r="AA22" s="113"/>
      <c r="AB22" s="199"/>
      <c r="AC22" s="33"/>
      <c r="AD22" s="30"/>
      <c r="AE22" s="652" t="s">
        <v>34</v>
      </c>
      <c r="AF22" s="653"/>
      <c r="AG22" s="654" t="s">
        <v>35</v>
      </c>
      <c r="AH22" s="655"/>
      <c r="AJ22" s="2"/>
      <c r="AL22" s="2" t="b">
        <f t="shared" si="1"/>
        <v>1</v>
      </c>
      <c r="AM22" s="2" t="b">
        <f t="shared" si="1"/>
        <v>1</v>
      </c>
      <c r="AN22" s="2" t="b">
        <f t="shared" si="1"/>
        <v>1</v>
      </c>
      <c r="AO22" s="2" t="b">
        <f t="shared" si="1"/>
        <v>1</v>
      </c>
      <c r="AP22" s="2" t="b">
        <f t="shared" si="1"/>
        <v>1</v>
      </c>
      <c r="AQ22" s="2" t="b">
        <f t="shared" si="1"/>
        <v>1</v>
      </c>
      <c r="AR22" s="2" t="b">
        <f t="shared" si="1"/>
        <v>1</v>
      </c>
      <c r="AS22" s="2" t="b">
        <f t="shared" si="1"/>
        <v>1</v>
      </c>
    </row>
    <row r="23" spans="2:45" ht="15.65" customHeight="1">
      <c r="B23" s="221" t="s">
        <v>36</v>
      </c>
      <c r="C23" s="139" t="s">
        <v>37</v>
      </c>
      <c r="D23" s="713" t="s">
        <v>38</v>
      </c>
      <c r="E23" s="714"/>
      <c r="F23" s="715" t="s">
        <v>38</v>
      </c>
      <c r="G23" s="781"/>
      <c r="H23" s="112"/>
      <c r="I23" s="113"/>
      <c r="K23" s="221" t="s">
        <v>36</v>
      </c>
      <c r="L23" s="139" t="s">
        <v>37</v>
      </c>
      <c r="M23" s="713" t="s">
        <v>38</v>
      </c>
      <c r="N23" s="714"/>
      <c r="O23" s="715" t="s">
        <v>38</v>
      </c>
      <c r="P23" s="781"/>
      <c r="Q23" s="112"/>
      <c r="R23" s="113"/>
      <c r="S23" s="199"/>
      <c r="T23" s="221" t="s">
        <v>36</v>
      </c>
      <c r="U23" s="139" t="s">
        <v>37</v>
      </c>
      <c r="V23" s="713" t="s">
        <v>38</v>
      </c>
      <c r="W23" s="714"/>
      <c r="X23" s="715" t="s">
        <v>38</v>
      </c>
      <c r="Y23" s="781"/>
      <c r="Z23" s="112"/>
      <c r="AA23" s="113"/>
      <c r="AB23" s="199"/>
      <c r="AC23" s="29" t="s">
        <v>36</v>
      </c>
      <c r="AD23" s="30" t="s">
        <v>37</v>
      </c>
      <c r="AE23" s="656" t="s">
        <v>38</v>
      </c>
      <c r="AF23" s="657"/>
      <c r="AG23" s="658" t="s">
        <v>38</v>
      </c>
      <c r="AH23" s="657"/>
      <c r="AJ23" s="2"/>
      <c r="AL23" s="2" t="b">
        <f t="shared" si="1"/>
        <v>1</v>
      </c>
      <c r="AM23" s="2" t="b">
        <f t="shared" si="1"/>
        <v>1</v>
      </c>
      <c r="AN23" s="2" t="b">
        <f t="shared" si="1"/>
        <v>1</v>
      </c>
      <c r="AO23" s="2" t="b">
        <f t="shared" si="1"/>
        <v>1</v>
      </c>
      <c r="AP23" s="2" t="b">
        <f t="shared" si="1"/>
        <v>1</v>
      </c>
      <c r="AQ23" s="2" t="b">
        <f t="shared" si="1"/>
        <v>1</v>
      </c>
      <c r="AR23" s="2" t="b">
        <f t="shared" si="1"/>
        <v>1</v>
      </c>
      <c r="AS23" s="2" t="b">
        <f t="shared" si="1"/>
        <v>1</v>
      </c>
    </row>
    <row r="24" spans="2:45">
      <c r="B24" s="220"/>
      <c r="C24" s="701"/>
      <c r="D24" s="702"/>
      <c r="E24" s="703"/>
      <c r="F24" s="702"/>
      <c r="G24" s="780"/>
      <c r="H24" s="112"/>
      <c r="I24" s="113"/>
      <c r="K24" s="220"/>
      <c r="L24" s="701"/>
      <c r="M24" s="702"/>
      <c r="N24" s="703"/>
      <c r="O24" s="702"/>
      <c r="P24" s="780"/>
      <c r="Q24" s="112"/>
      <c r="R24" s="113"/>
      <c r="S24" s="199"/>
      <c r="T24" s="220"/>
      <c r="U24" s="701"/>
      <c r="V24" s="702"/>
      <c r="W24" s="703"/>
      <c r="X24" s="702"/>
      <c r="Y24" s="780"/>
      <c r="Z24" s="112"/>
      <c r="AA24" s="113"/>
      <c r="AB24" s="199"/>
      <c r="AC24" s="33"/>
      <c r="AD24" s="644"/>
      <c r="AE24" s="645"/>
      <c r="AF24" s="646"/>
      <c r="AG24" s="645"/>
      <c r="AH24" s="646"/>
      <c r="AJ24" s="2"/>
      <c r="AL24" s="2" t="b">
        <f t="shared" si="1"/>
        <v>1</v>
      </c>
      <c r="AM24" s="2" t="b">
        <f t="shared" si="1"/>
        <v>1</v>
      </c>
      <c r="AN24" s="2" t="b">
        <f t="shared" si="1"/>
        <v>1</v>
      </c>
      <c r="AO24" s="2" t="b">
        <f t="shared" si="1"/>
        <v>1</v>
      </c>
      <c r="AP24" s="2" t="b">
        <f t="shared" si="1"/>
        <v>1</v>
      </c>
      <c r="AQ24" s="2" t="b">
        <f t="shared" si="1"/>
        <v>1</v>
      </c>
      <c r="AR24" s="2" t="b">
        <f t="shared" si="1"/>
        <v>1</v>
      </c>
      <c r="AS24" s="2" t="b">
        <f t="shared" si="1"/>
        <v>1</v>
      </c>
    </row>
    <row r="25" spans="2:45">
      <c r="B25" s="223" t="s">
        <v>39</v>
      </c>
      <c r="C25" s="701"/>
      <c r="D25" s="702"/>
      <c r="E25" s="703"/>
      <c r="F25" s="702"/>
      <c r="G25" s="780"/>
      <c r="H25" s="112"/>
      <c r="I25" s="113"/>
      <c r="K25" s="223" t="s">
        <v>39</v>
      </c>
      <c r="L25" s="701"/>
      <c r="M25" s="702"/>
      <c r="N25" s="703"/>
      <c r="O25" s="702"/>
      <c r="P25" s="780"/>
      <c r="Q25" s="112"/>
      <c r="R25" s="113"/>
      <c r="S25" s="199"/>
      <c r="T25" s="223" t="s">
        <v>39</v>
      </c>
      <c r="U25" s="701"/>
      <c r="V25" s="702"/>
      <c r="W25" s="703"/>
      <c r="X25" s="702"/>
      <c r="Y25" s="780"/>
      <c r="Z25" s="112"/>
      <c r="AA25" s="113"/>
      <c r="AB25" s="199"/>
      <c r="AC25" s="35" t="s">
        <v>39</v>
      </c>
      <c r="AD25" s="644"/>
      <c r="AE25" s="645"/>
      <c r="AF25" s="646"/>
      <c r="AG25" s="645"/>
      <c r="AH25" s="646"/>
      <c r="AJ25" s="2"/>
      <c r="AL25" s="2" t="b">
        <f t="shared" si="1"/>
        <v>1</v>
      </c>
      <c r="AM25" s="2" t="b">
        <f t="shared" si="1"/>
        <v>1</v>
      </c>
      <c r="AN25" s="2" t="b">
        <f t="shared" si="1"/>
        <v>1</v>
      </c>
      <c r="AO25" s="2" t="b">
        <f t="shared" si="1"/>
        <v>1</v>
      </c>
      <c r="AP25" s="2" t="b">
        <f t="shared" si="1"/>
        <v>1</v>
      </c>
      <c r="AQ25" s="2" t="b">
        <f t="shared" si="1"/>
        <v>1</v>
      </c>
      <c r="AR25" s="2" t="b">
        <f t="shared" si="1"/>
        <v>1</v>
      </c>
      <c r="AS25" s="2" t="b">
        <f t="shared" si="1"/>
        <v>1</v>
      </c>
    </row>
    <row r="26" spans="2:45">
      <c r="B26" s="224" t="s">
        <v>40</v>
      </c>
      <c r="C26" s="139"/>
      <c r="D26" s="145">
        <f t="shared" ref="D26:D32" si="5">M26/(1+VAT_2022)</f>
        <v>3.1565217391304353E-5</v>
      </c>
      <c r="E26" s="200">
        <f>D26/10</f>
        <v>3.1565217391304354E-6</v>
      </c>
      <c r="F26" s="215">
        <f t="shared" ref="F26:F33" si="6">O26/(1+VAT_2022)</f>
        <v>5.5652173913043484E-4</v>
      </c>
      <c r="G26" s="225">
        <f t="shared" ref="G26:G33" si="7">F26/10</f>
        <v>5.5652173913043487E-5</v>
      </c>
      <c r="H26" s="112"/>
      <c r="I26" s="113"/>
      <c r="K26" s="224" t="s">
        <v>40</v>
      </c>
      <c r="L26" s="139"/>
      <c r="M26" s="145">
        <v>3.6300000000000001E-5</v>
      </c>
      <c r="N26" s="200">
        <v>3.63E-6</v>
      </c>
      <c r="O26" s="215">
        <v>6.4000000000000005E-4</v>
      </c>
      <c r="P26" s="225">
        <v>6.3999999999999997E-5</v>
      </c>
      <c r="Q26" s="112"/>
      <c r="R26" s="113"/>
      <c r="S26" s="199"/>
      <c r="T26" s="224" t="s">
        <v>40</v>
      </c>
      <c r="U26" s="139"/>
      <c r="V26" s="145">
        <f t="shared" ref="V26:V32" si="8">D26*(1+VAT_2025)</f>
        <v>3.6457826086956531E-5</v>
      </c>
      <c r="W26" s="200">
        <f>V26/10</f>
        <v>3.6457826086956532E-6</v>
      </c>
      <c r="X26" s="215">
        <f t="shared" ref="X26:X33" si="9">F26*(1+VAT_2025)</f>
        <v>6.427826086956522E-4</v>
      </c>
      <c r="Y26" s="225">
        <f>X26/10</f>
        <v>6.4278260869565218E-5</v>
      </c>
      <c r="Z26" s="112"/>
      <c r="AA26" s="113"/>
      <c r="AB26" s="199"/>
      <c r="AC26" s="34" t="s">
        <v>40</v>
      </c>
      <c r="AD26" s="30"/>
      <c r="AE26" s="85">
        <f t="shared" ref="AE26:AE32" si="10">M26*(1+VAT_2025)/(1+VAT_2022)</f>
        <v>3.6457826086956531E-5</v>
      </c>
      <c r="AF26" s="87">
        <f>AE26/10</f>
        <v>3.6457826086956532E-6</v>
      </c>
      <c r="AG26" s="85">
        <f t="shared" ref="AG26:AG33" si="11">O26*(1+VAT_2025)/(1+VAT_2022)</f>
        <v>6.4278260869565231E-4</v>
      </c>
      <c r="AH26" s="87">
        <f>AG26/10</f>
        <v>6.4278260869565231E-5</v>
      </c>
      <c r="AJ26" s="2"/>
      <c r="AL26" s="2" t="b">
        <f t="shared" si="1"/>
        <v>1</v>
      </c>
      <c r="AM26" s="2" t="b">
        <f t="shared" si="1"/>
        <v>1</v>
      </c>
      <c r="AN26" s="2" t="b">
        <f t="shared" si="1"/>
        <v>1</v>
      </c>
      <c r="AO26" s="2" t="b">
        <f t="shared" si="1"/>
        <v>1</v>
      </c>
      <c r="AP26" s="109" t="b">
        <f>ROUND(X27,10)=ROUND(AG27,10)</f>
        <v>1</v>
      </c>
      <c r="AQ26" s="110" t="b">
        <f>ROUND(Y27,10)=ROUND(AH27,10)</f>
        <v>1</v>
      </c>
      <c r="AR26" s="2" t="b">
        <f t="shared" si="1"/>
        <v>1</v>
      </c>
      <c r="AS26" s="2" t="b">
        <f t="shared" si="1"/>
        <v>1</v>
      </c>
    </row>
    <row r="27" spans="2:45">
      <c r="B27" s="224" t="s">
        <v>41</v>
      </c>
      <c r="C27" s="139"/>
      <c r="D27" s="145">
        <f t="shared" si="5"/>
        <v>2.7217391304347828E-5</v>
      </c>
      <c r="E27" s="200">
        <f t="shared" ref="E27:E32" si="12">D27/10</f>
        <v>2.7217391304347828E-6</v>
      </c>
      <c r="F27" s="215">
        <f t="shared" si="6"/>
        <v>5.3043478260869571E-4</v>
      </c>
      <c r="G27" s="225">
        <f t="shared" si="7"/>
        <v>5.3043478260869574E-5</v>
      </c>
      <c r="H27" s="112"/>
      <c r="I27" s="113"/>
      <c r="K27" s="224" t="s">
        <v>41</v>
      </c>
      <c r="L27" s="139"/>
      <c r="M27" s="145">
        <v>3.1300000000000002E-5</v>
      </c>
      <c r="N27" s="200">
        <v>3.1300000000000001E-6</v>
      </c>
      <c r="O27" s="215">
        <v>6.0999999999999997E-4</v>
      </c>
      <c r="P27" s="225">
        <v>6.0999999999999999E-5</v>
      </c>
      <c r="Q27" s="112"/>
      <c r="R27" s="113"/>
      <c r="S27" s="199"/>
      <c r="T27" s="224" t="s">
        <v>41</v>
      </c>
      <c r="U27" s="139"/>
      <c r="V27" s="145">
        <f t="shared" si="8"/>
        <v>3.1436086956521744E-5</v>
      </c>
      <c r="W27" s="200">
        <f t="shared" ref="W27:W32" si="13">V27/10</f>
        <v>3.1436086956521744E-6</v>
      </c>
      <c r="X27" s="215">
        <f t="shared" si="9"/>
        <v>6.1265217391304357E-4</v>
      </c>
      <c r="Y27" s="225">
        <f t="shared" ref="Y27:Y33" si="14">X27/10</f>
        <v>6.1265217391304357E-5</v>
      </c>
      <c r="Z27" s="112"/>
      <c r="AA27" s="113"/>
      <c r="AB27" s="199"/>
      <c r="AC27" s="34" t="s">
        <v>41</v>
      </c>
      <c r="AD27" s="30"/>
      <c r="AE27" s="85">
        <f t="shared" si="10"/>
        <v>3.1436086956521744E-5</v>
      </c>
      <c r="AF27" s="87">
        <f t="shared" ref="AF27:AF32" si="15">AE27/10</f>
        <v>3.1436086956521744E-6</v>
      </c>
      <c r="AG27" s="91">
        <f t="shared" si="11"/>
        <v>6.1265217391304346E-4</v>
      </c>
      <c r="AH27" s="97">
        <f t="shared" ref="AH27:AH33" si="16">AG27/10</f>
        <v>6.1265217391304343E-5</v>
      </c>
      <c r="AJ27" s="2"/>
      <c r="AL27" s="2" t="b">
        <f t="shared" si="1"/>
        <v>1</v>
      </c>
      <c r="AM27" s="2" t="b">
        <f t="shared" si="1"/>
        <v>1</v>
      </c>
      <c r="AN27" s="2" t="b">
        <f t="shared" si="1"/>
        <v>1</v>
      </c>
      <c r="AO27" s="2" t="b">
        <f t="shared" si="1"/>
        <v>1</v>
      </c>
      <c r="AP27" s="2" t="b">
        <f t="shared" si="1"/>
        <v>1</v>
      </c>
      <c r="AQ27" s="2" t="b">
        <f t="shared" si="1"/>
        <v>1</v>
      </c>
      <c r="AR27" s="2" t="b">
        <f t="shared" si="1"/>
        <v>1</v>
      </c>
      <c r="AS27" s="2" t="b">
        <f t="shared" si="1"/>
        <v>1</v>
      </c>
    </row>
    <row r="28" spans="2:45">
      <c r="B28" s="224" t="s">
        <v>42</v>
      </c>
      <c r="C28" s="139"/>
      <c r="D28" s="145">
        <f t="shared" si="5"/>
        <v>2.547826086956522E-5</v>
      </c>
      <c r="E28" s="200">
        <f t="shared" si="12"/>
        <v>2.5478260869565221E-6</v>
      </c>
      <c r="F28" s="215">
        <f t="shared" si="6"/>
        <v>5.0521739130434784E-4</v>
      </c>
      <c r="G28" s="225">
        <f t="shared" si="7"/>
        <v>5.0521739130434781E-5</v>
      </c>
      <c r="H28" s="112"/>
      <c r="I28" s="113"/>
      <c r="K28" s="224" t="s">
        <v>42</v>
      </c>
      <c r="L28" s="139"/>
      <c r="M28" s="145">
        <v>2.9300000000000001E-5</v>
      </c>
      <c r="N28" s="200">
        <v>2.9299999999999999E-6</v>
      </c>
      <c r="O28" s="215">
        <v>5.8100000000000003E-4</v>
      </c>
      <c r="P28" s="225">
        <v>5.8100000000000003E-5</v>
      </c>
      <c r="Q28" s="112"/>
      <c r="R28" s="113"/>
      <c r="S28" s="199"/>
      <c r="T28" s="224" t="s">
        <v>42</v>
      </c>
      <c r="U28" s="139"/>
      <c r="V28" s="145">
        <f t="shared" si="8"/>
        <v>2.9427391304347829E-5</v>
      </c>
      <c r="W28" s="200">
        <f t="shared" si="13"/>
        <v>2.9427391304347829E-6</v>
      </c>
      <c r="X28" s="215">
        <f t="shared" si="9"/>
        <v>5.8352608695652175E-4</v>
      </c>
      <c r="Y28" s="225">
        <f t="shared" si="14"/>
        <v>5.8352608695652177E-5</v>
      </c>
      <c r="Z28" s="112"/>
      <c r="AA28" s="113"/>
      <c r="AB28" s="199"/>
      <c r="AC28" s="34" t="s">
        <v>42</v>
      </c>
      <c r="AD28" s="30"/>
      <c r="AE28" s="85">
        <f t="shared" si="10"/>
        <v>2.9427391304347833E-5</v>
      </c>
      <c r="AF28" s="87">
        <f t="shared" si="15"/>
        <v>2.9427391304347834E-6</v>
      </c>
      <c r="AG28" s="91">
        <f t="shared" si="11"/>
        <v>5.8352608695652185E-4</v>
      </c>
      <c r="AH28" s="97">
        <f t="shared" si="16"/>
        <v>5.8352608695652184E-5</v>
      </c>
      <c r="AJ28" s="2"/>
      <c r="AL28" s="2" t="b">
        <f t="shared" si="1"/>
        <v>1</v>
      </c>
      <c r="AM28" s="2" t="b">
        <f t="shared" si="1"/>
        <v>1</v>
      </c>
      <c r="AN28" s="2" t="b">
        <f t="shared" si="1"/>
        <v>1</v>
      </c>
      <c r="AO28" s="2" t="b">
        <f t="shared" si="1"/>
        <v>1</v>
      </c>
      <c r="AP28" s="2" t="b">
        <f t="shared" si="1"/>
        <v>1</v>
      </c>
      <c r="AQ28" s="2" t="b">
        <f t="shared" si="1"/>
        <v>1</v>
      </c>
      <c r="AR28" s="2" t="b">
        <f t="shared" si="1"/>
        <v>1</v>
      </c>
      <c r="AS28" s="2" t="b">
        <f t="shared" si="1"/>
        <v>1</v>
      </c>
    </row>
    <row r="29" spans="2:45">
      <c r="B29" s="224" t="s">
        <v>43</v>
      </c>
      <c r="C29" s="139"/>
      <c r="D29" s="145">
        <f t="shared" si="5"/>
        <v>1.930434782608696E-5</v>
      </c>
      <c r="E29" s="200">
        <f t="shared" si="12"/>
        <v>1.930434782608696E-6</v>
      </c>
      <c r="F29" s="215">
        <f t="shared" si="6"/>
        <v>4.8000000000000001E-4</v>
      </c>
      <c r="G29" s="225">
        <f t="shared" si="7"/>
        <v>4.8000000000000001E-5</v>
      </c>
      <c r="H29" s="112"/>
      <c r="I29" s="113"/>
      <c r="K29" s="224" t="s">
        <v>43</v>
      </c>
      <c r="L29" s="139"/>
      <c r="M29" s="145">
        <v>2.2200000000000001E-5</v>
      </c>
      <c r="N29" s="200">
        <v>2.2199999999999999E-6</v>
      </c>
      <c r="O29" s="215">
        <v>5.5199999999999997E-4</v>
      </c>
      <c r="P29" s="225">
        <v>5.52E-5</v>
      </c>
      <c r="Q29" s="112"/>
      <c r="R29" s="113"/>
      <c r="S29" s="199"/>
      <c r="T29" s="224" t="s">
        <v>43</v>
      </c>
      <c r="U29" s="139"/>
      <c r="V29" s="145">
        <f t="shared" si="8"/>
        <v>2.229652173913044E-5</v>
      </c>
      <c r="W29" s="200">
        <f t="shared" si="13"/>
        <v>2.229652173913044E-6</v>
      </c>
      <c r="X29" s="215">
        <f t="shared" si="9"/>
        <v>5.5440000000000003E-4</v>
      </c>
      <c r="Y29" s="225">
        <f t="shared" si="14"/>
        <v>5.5440000000000005E-5</v>
      </c>
      <c r="Z29" s="112"/>
      <c r="AA29" s="113"/>
      <c r="AB29" s="199"/>
      <c r="AC29" s="34" t="s">
        <v>43</v>
      </c>
      <c r="AD29" s="30"/>
      <c r="AE29" s="85">
        <f t="shared" si="10"/>
        <v>2.2296521739130436E-5</v>
      </c>
      <c r="AF29" s="87">
        <f t="shared" si="15"/>
        <v>2.2296521739130436E-6</v>
      </c>
      <c r="AG29" s="91">
        <f t="shared" si="11"/>
        <v>5.5440000000000003E-4</v>
      </c>
      <c r="AH29" s="97">
        <f t="shared" si="16"/>
        <v>5.5440000000000005E-5</v>
      </c>
      <c r="AJ29" s="2"/>
      <c r="AL29" s="2" t="b">
        <f t="shared" si="1"/>
        <v>1</v>
      </c>
      <c r="AM29" s="2" t="b">
        <f t="shared" si="1"/>
        <v>1</v>
      </c>
      <c r="AN29" s="2" t="b">
        <f t="shared" si="1"/>
        <v>1</v>
      </c>
      <c r="AO29" s="2" t="b">
        <f t="shared" si="1"/>
        <v>1</v>
      </c>
      <c r="AP29" s="2" t="b">
        <f t="shared" si="1"/>
        <v>1</v>
      </c>
      <c r="AQ29" s="2" t="b">
        <f t="shared" si="1"/>
        <v>1</v>
      </c>
      <c r="AR29" s="2" t="b">
        <f t="shared" si="1"/>
        <v>1</v>
      </c>
      <c r="AS29" s="2" t="b">
        <f t="shared" si="1"/>
        <v>1</v>
      </c>
    </row>
    <row r="30" spans="2:45">
      <c r="B30" s="224" t="s">
        <v>44</v>
      </c>
      <c r="C30" s="139"/>
      <c r="D30" s="145">
        <f t="shared" si="5"/>
        <v>1.4E-5</v>
      </c>
      <c r="E30" s="200">
        <f t="shared" si="12"/>
        <v>1.3999999999999999E-6</v>
      </c>
      <c r="F30" s="215">
        <f t="shared" si="6"/>
        <v>4.5478260869565224E-4</v>
      </c>
      <c r="G30" s="225">
        <f t="shared" si="7"/>
        <v>4.5478260869565222E-5</v>
      </c>
      <c r="H30" s="112"/>
      <c r="I30" s="113"/>
      <c r="K30" s="224" t="s">
        <v>44</v>
      </c>
      <c r="L30" s="139"/>
      <c r="M30" s="145">
        <v>1.6099999999999998E-5</v>
      </c>
      <c r="N30" s="200">
        <v>1.61E-6</v>
      </c>
      <c r="O30" s="215">
        <v>5.2300000000000003E-4</v>
      </c>
      <c r="P30" s="225">
        <v>5.2299999999999997E-5</v>
      </c>
      <c r="Q30" s="112"/>
      <c r="R30" s="113"/>
      <c r="S30" s="199"/>
      <c r="T30" s="224" t="s">
        <v>44</v>
      </c>
      <c r="U30" s="139"/>
      <c r="V30" s="145">
        <f t="shared" si="8"/>
        <v>1.6169999999999999E-5</v>
      </c>
      <c r="W30" s="200">
        <f t="shared" si="13"/>
        <v>1.6169999999999999E-6</v>
      </c>
      <c r="X30" s="215">
        <f t="shared" si="9"/>
        <v>5.2527391304347832E-4</v>
      </c>
      <c r="Y30" s="225">
        <f t="shared" si="14"/>
        <v>5.2527391304347832E-5</v>
      </c>
      <c r="Z30" s="112"/>
      <c r="AA30" s="113"/>
      <c r="AB30" s="199"/>
      <c r="AC30" s="34" t="s">
        <v>44</v>
      </c>
      <c r="AD30" s="30"/>
      <c r="AE30" s="85">
        <f t="shared" si="10"/>
        <v>1.6169999999999999E-5</v>
      </c>
      <c r="AF30" s="87">
        <f t="shared" si="15"/>
        <v>1.6169999999999999E-6</v>
      </c>
      <c r="AG30" s="91">
        <f t="shared" si="11"/>
        <v>5.2527391304347843E-4</v>
      </c>
      <c r="AH30" s="97">
        <f t="shared" si="16"/>
        <v>5.2527391304347845E-5</v>
      </c>
      <c r="AJ30" s="2"/>
      <c r="AL30" s="2" t="b">
        <f t="shared" si="1"/>
        <v>1</v>
      </c>
      <c r="AM30" s="2" t="b">
        <f t="shared" si="1"/>
        <v>1</v>
      </c>
      <c r="AN30" s="2" t="b">
        <f t="shared" si="1"/>
        <v>1</v>
      </c>
      <c r="AO30" s="2" t="b">
        <f t="shared" si="1"/>
        <v>1</v>
      </c>
      <c r="AP30" s="111" t="b">
        <f>ROUND(X31,10)=ROUND(AG31,10)</f>
        <v>1</v>
      </c>
      <c r="AQ30" s="2" t="b">
        <f t="shared" si="1"/>
        <v>1</v>
      </c>
      <c r="AR30" s="2" t="b">
        <f t="shared" si="1"/>
        <v>1</v>
      </c>
      <c r="AS30" s="2" t="b">
        <f t="shared" si="1"/>
        <v>1</v>
      </c>
    </row>
    <row r="31" spans="2:45">
      <c r="B31" s="224" t="s">
        <v>45</v>
      </c>
      <c r="C31" s="139"/>
      <c r="D31" s="145">
        <f t="shared" si="5"/>
        <v>1.0521739130434783E-5</v>
      </c>
      <c r="E31" s="200">
        <f t="shared" si="12"/>
        <v>1.0521739130434782E-6</v>
      </c>
      <c r="F31" s="215">
        <f t="shared" si="6"/>
        <v>4.2956521739130436E-4</v>
      </c>
      <c r="G31" s="225">
        <f t="shared" si="7"/>
        <v>4.2956521739130435E-5</v>
      </c>
      <c r="H31" s="112"/>
      <c r="I31" s="113"/>
      <c r="K31" s="224" t="s">
        <v>45</v>
      </c>
      <c r="L31" s="139"/>
      <c r="M31" s="145">
        <v>1.2099999999999999E-5</v>
      </c>
      <c r="N31" s="200">
        <v>1.2100000000000001E-6</v>
      </c>
      <c r="O31" s="215">
        <v>4.9399999999999997E-4</v>
      </c>
      <c r="P31" s="225">
        <v>4.9400000000000001E-5</v>
      </c>
      <c r="Q31" s="112"/>
      <c r="R31" s="113"/>
      <c r="S31" s="199"/>
      <c r="T31" s="224" t="s">
        <v>45</v>
      </c>
      <c r="U31" s="139"/>
      <c r="V31" s="145">
        <f t="shared" si="8"/>
        <v>1.2152608695652174E-5</v>
      </c>
      <c r="W31" s="200">
        <f t="shared" si="13"/>
        <v>1.2152608695652173E-6</v>
      </c>
      <c r="X31" s="215">
        <f t="shared" si="9"/>
        <v>4.961478260869566E-4</v>
      </c>
      <c r="Y31" s="225">
        <f t="shared" si="14"/>
        <v>4.9614782608695659E-5</v>
      </c>
      <c r="Z31" s="112"/>
      <c r="AA31" s="113"/>
      <c r="AB31" s="199"/>
      <c r="AC31" s="34" t="s">
        <v>45</v>
      </c>
      <c r="AD31" s="30"/>
      <c r="AE31" s="85">
        <f t="shared" si="10"/>
        <v>1.2152608695652176E-5</v>
      </c>
      <c r="AF31" s="87">
        <f t="shared" si="15"/>
        <v>1.2152608695652175E-6</v>
      </c>
      <c r="AG31" s="91">
        <f t="shared" si="11"/>
        <v>4.961478260869565E-4</v>
      </c>
      <c r="AH31" s="97">
        <f t="shared" si="16"/>
        <v>4.9614782608695652E-5</v>
      </c>
      <c r="AJ31" s="2"/>
      <c r="AL31" s="2" t="b">
        <f t="shared" si="1"/>
        <v>1</v>
      </c>
      <c r="AM31" s="2" t="b">
        <f t="shared" si="1"/>
        <v>1</v>
      </c>
      <c r="AN31" s="2" t="b">
        <f t="shared" si="1"/>
        <v>1</v>
      </c>
      <c r="AO31" s="2" t="b">
        <f t="shared" si="1"/>
        <v>1</v>
      </c>
      <c r="AP31" s="2" t="b">
        <f t="shared" si="1"/>
        <v>1</v>
      </c>
      <c r="AQ31" s="2" t="b">
        <f t="shared" si="1"/>
        <v>1</v>
      </c>
      <c r="AR31" s="2" t="b">
        <f t="shared" si="1"/>
        <v>1</v>
      </c>
      <c r="AS31" s="2" t="b">
        <f t="shared" si="1"/>
        <v>1</v>
      </c>
    </row>
    <row r="32" spans="2:45">
      <c r="B32" s="224" t="s">
        <v>46</v>
      </c>
      <c r="C32" s="139"/>
      <c r="D32" s="147">
        <f t="shared" si="5"/>
        <v>6.1391304347826096E-6</v>
      </c>
      <c r="E32" s="216">
        <f t="shared" si="12"/>
        <v>6.13913043478261E-7</v>
      </c>
      <c r="F32" s="215">
        <f t="shared" si="6"/>
        <v>4.0434782608695659E-4</v>
      </c>
      <c r="G32" s="225">
        <f t="shared" si="7"/>
        <v>4.0434782608695662E-5</v>
      </c>
      <c r="H32" s="112"/>
      <c r="I32" s="113"/>
      <c r="K32" s="224" t="s">
        <v>46</v>
      </c>
      <c r="L32" s="139"/>
      <c r="M32" s="147">
        <v>7.0600000000000002E-6</v>
      </c>
      <c r="N32" s="216">
        <v>7.06E-7</v>
      </c>
      <c r="O32" s="215">
        <v>4.6500000000000003E-4</v>
      </c>
      <c r="P32" s="225">
        <v>4.6499999999999999E-5</v>
      </c>
      <c r="Q32" s="112"/>
      <c r="R32" s="113"/>
      <c r="S32" s="199"/>
      <c r="T32" s="224" t="s">
        <v>46</v>
      </c>
      <c r="U32" s="139"/>
      <c r="V32" s="147">
        <f t="shared" si="8"/>
        <v>7.0906956521739141E-6</v>
      </c>
      <c r="W32" s="216">
        <f t="shared" si="13"/>
        <v>7.0906956521739137E-7</v>
      </c>
      <c r="X32" s="215">
        <f t="shared" si="9"/>
        <v>4.6702173913043489E-4</v>
      </c>
      <c r="Y32" s="225">
        <f t="shared" si="14"/>
        <v>4.6702173913043486E-5</v>
      </c>
      <c r="Z32" s="112"/>
      <c r="AA32" s="113"/>
      <c r="AB32" s="199"/>
      <c r="AC32" s="34" t="s">
        <v>46</v>
      </c>
      <c r="AD32" s="30"/>
      <c r="AE32" s="85">
        <f t="shared" si="10"/>
        <v>7.0906956521739141E-6</v>
      </c>
      <c r="AF32" s="87">
        <f t="shared" si="15"/>
        <v>7.0906956521739137E-7</v>
      </c>
      <c r="AG32" s="85">
        <f t="shared" si="11"/>
        <v>4.6702173913043484E-4</v>
      </c>
      <c r="AH32" s="87">
        <f t="shared" si="16"/>
        <v>4.6702173913043486E-5</v>
      </c>
      <c r="AJ32" s="2"/>
      <c r="AL32" s="2" t="b">
        <f t="shared" si="1"/>
        <v>1</v>
      </c>
      <c r="AM32" s="2" t="b">
        <f t="shared" si="1"/>
        <v>1</v>
      </c>
      <c r="AN32" s="2" t="b">
        <f t="shared" si="1"/>
        <v>1</v>
      </c>
      <c r="AO32" s="2" t="b">
        <f t="shared" si="1"/>
        <v>1</v>
      </c>
      <c r="AP32" s="2" t="b">
        <f t="shared" si="1"/>
        <v>1</v>
      </c>
      <c r="AQ32" s="2" t="b">
        <f t="shared" si="1"/>
        <v>1</v>
      </c>
      <c r="AR32" s="2" t="b">
        <f t="shared" si="1"/>
        <v>1</v>
      </c>
      <c r="AS32" s="2" t="b">
        <f t="shared" si="1"/>
        <v>1</v>
      </c>
    </row>
    <row r="33" spans="2:45" ht="16" customHeight="1">
      <c r="B33" s="226" t="s">
        <v>47</v>
      </c>
      <c r="C33" s="140"/>
      <c r="D33" s="148"/>
      <c r="E33" s="149"/>
      <c r="F33" s="217">
        <f t="shared" si="6"/>
        <v>3.7913043478260877E-4</v>
      </c>
      <c r="G33" s="227">
        <f t="shared" si="7"/>
        <v>3.7913043478260876E-5</v>
      </c>
      <c r="H33" s="112"/>
      <c r="I33" s="113"/>
      <c r="K33" s="226" t="s">
        <v>47</v>
      </c>
      <c r="L33" s="140"/>
      <c r="M33" s="148"/>
      <c r="N33" s="149"/>
      <c r="O33" s="217">
        <v>4.3600000000000003E-4</v>
      </c>
      <c r="P33" s="227">
        <v>4.3600000000000003E-5</v>
      </c>
      <c r="Q33" s="112"/>
      <c r="R33" s="113"/>
      <c r="S33" s="199"/>
      <c r="T33" s="226" t="s">
        <v>47</v>
      </c>
      <c r="U33" s="140"/>
      <c r="V33" s="148"/>
      <c r="W33" s="149"/>
      <c r="X33" s="217">
        <f t="shared" si="9"/>
        <v>4.3789565217391312E-4</v>
      </c>
      <c r="Y33" s="227">
        <f t="shared" si="14"/>
        <v>4.3789565217391313E-5</v>
      </c>
      <c r="Z33" s="112"/>
      <c r="AA33" s="113"/>
      <c r="AB33" s="199"/>
      <c r="AC33" s="12" t="s">
        <v>47</v>
      </c>
      <c r="AD33" s="31"/>
      <c r="AE33" s="38"/>
      <c r="AF33" s="39"/>
      <c r="AG33" s="86">
        <f t="shared" si="11"/>
        <v>4.3789565217391307E-4</v>
      </c>
      <c r="AH33" s="88">
        <f t="shared" si="16"/>
        <v>4.3789565217391307E-5</v>
      </c>
      <c r="AJ33" s="2"/>
      <c r="AL33" s="2" t="b">
        <f t="shared" si="1"/>
        <v>1</v>
      </c>
      <c r="AM33" s="2" t="b">
        <f t="shared" si="1"/>
        <v>1</v>
      </c>
      <c r="AN33" s="2" t="b">
        <f t="shared" si="1"/>
        <v>1</v>
      </c>
      <c r="AO33" s="2" t="b">
        <f t="shared" si="1"/>
        <v>1</v>
      </c>
      <c r="AP33" s="2" t="b">
        <f t="shared" si="1"/>
        <v>1</v>
      </c>
      <c r="AQ33" s="2" t="b">
        <f t="shared" si="1"/>
        <v>1</v>
      </c>
      <c r="AR33" s="2" t="b">
        <f t="shared" si="1"/>
        <v>1</v>
      </c>
      <c r="AS33" s="2" t="b">
        <f t="shared" si="1"/>
        <v>1</v>
      </c>
    </row>
    <row r="34" spans="2:45" ht="16" thickBot="1">
      <c r="B34" s="822" t="s">
        <v>48</v>
      </c>
      <c r="C34" s="820"/>
      <c r="D34" s="820"/>
      <c r="E34" s="820"/>
      <c r="F34" s="820"/>
      <c r="G34" s="821"/>
      <c r="H34" s="112"/>
      <c r="I34" s="112"/>
      <c r="K34" s="822" t="s">
        <v>48</v>
      </c>
      <c r="L34" s="820"/>
      <c r="M34" s="820"/>
      <c r="N34" s="820"/>
      <c r="O34" s="820"/>
      <c r="P34" s="821"/>
      <c r="Q34" s="112"/>
      <c r="R34" s="112"/>
      <c r="S34" s="199"/>
      <c r="T34" s="822" t="s">
        <v>48</v>
      </c>
      <c r="U34" s="820"/>
      <c r="V34" s="820"/>
      <c r="W34" s="820"/>
      <c r="X34" s="820"/>
      <c r="Y34" s="821"/>
      <c r="Z34" s="112"/>
      <c r="AA34" s="112"/>
      <c r="AB34" s="199"/>
      <c r="AC34" s="4" t="s">
        <v>48</v>
      </c>
      <c r="AD34" s="5"/>
      <c r="AE34" s="66"/>
      <c r="AF34" s="5"/>
      <c r="AG34" s="5"/>
      <c r="AH34" s="6"/>
      <c r="AL34" s="2" t="b">
        <f t="shared" si="1"/>
        <v>1</v>
      </c>
      <c r="AM34" s="2" t="b">
        <f t="shared" si="1"/>
        <v>1</v>
      </c>
      <c r="AN34" s="2" t="b">
        <f t="shared" si="1"/>
        <v>1</v>
      </c>
      <c r="AO34" s="2" t="b">
        <f t="shared" si="1"/>
        <v>1</v>
      </c>
      <c r="AP34" s="2" t="b">
        <f t="shared" si="1"/>
        <v>1</v>
      </c>
      <c r="AQ34" s="2" t="b">
        <f t="shared" si="1"/>
        <v>1</v>
      </c>
      <c r="AR34" s="2" t="b">
        <f t="shared" si="1"/>
        <v>1</v>
      </c>
      <c r="AS34" s="2" t="b">
        <f t="shared" si="1"/>
        <v>1</v>
      </c>
    </row>
    <row r="35" spans="2:45">
      <c r="B35" s="231"/>
      <c r="C35" s="230"/>
      <c r="D35" s="782"/>
      <c r="E35" s="782"/>
      <c r="F35" s="230"/>
      <c r="G35" s="232"/>
      <c r="H35" s="112"/>
      <c r="I35" s="112"/>
      <c r="K35" s="231"/>
      <c r="L35" s="230"/>
      <c r="M35" s="782"/>
      <c r="N35" s="782"/>
      <c r="O35" s="230"/>
      <c r="P35" s="232"/>
      <c r="Q35" s="112"/>
      <c r="R35" s="112"/>
      <c r="S35" s="199"/>
      <c r="T35" s="231"/>
      <c r="U35" s="230"/>
      <c r="V35" s="782"/>
      <c r="W35" s="782"/>
      <c r="X35" s="230"/>
      <c r="Y35" s="232"/>
      <c r="Z35" s="112"/>
      <c r="AA35" s="112"/>
      <c r="AB35" s="199"/>
      <c r="AC35" s="40"/>
      <c r="AD35" s="28"/>
      <c r="AE35" s="647"/>
      <c r="AF35" s="647"/>
      <c r="AG35" s="28"/>
      <c r="AH35" s="42"/>
      <c r="AL35" s="2" t="b">
        <f t="shared" si="1"/>
        <v>1</v>
      </c>
      <c r="AM35" s="2" t="b">
        <f t="shared" si="1"/>
        <v>1</v>
      </c>
      <c r="AN35" s="2" t="b">
        <f t="shared" si="1"/>
        <v>1</v>
      </c>
      <c r="AO35" s="2" t="b">
        <f t="shared" si="1"/>
        <v>1</v>
      </c>
      <c r="AP35" s="2" t="b">
        <f t="shared" si="1"/>
        <v>1</v>
      </c>
      <c r="AQ35" s="2" t="b">
        <f t="shared" si="1"/>
        <v>1</v>
      </c>
      <c r="AR35" s="2" t="b">
        <f t="shared" si="1"/>
        <v>1</v>
      </c>
      <c r="AS35" s="2" t="b">
        <f t="shared" si="1"/>
        <v>1</v>
      </c>
    </row>
    <row r="36" spans="2:45" ht="16" thickBot="1">
      <c r="B36" s="233" t="s">
        <v>49</v>
      </c>
      <c r="C36" s="234" t="s">
        <v>50</v>
      </c>
      <c r="D36" s="235">
        <f>M36/(1+VAT_2022)</f>
        <v>6.3130434782608701E-3</v>
      </c>
      <c r="E36" s="236" t="s">
        <v>51</v>
      </c>
      <c r="F36" s="235">
        <f>O36/(1+VAT_2022)</f>
        <v>6.3130434782608701E-3</v>
      </c>
      <c r="G36" s="237" t="s">
        <v>52</v>
      </c>
      <c r="H36" s="112"/>
      <c r="I36" s="113"/>
      <c r="K36" s="233" t="s">
        <v>49</v>
      </c>
      <c r="L36" s="234" t="s">
        <v>50</v>
      </c>
      <c r="M36" s="235">
        <v>7.26E-3</v>
      </c>
      <c r="N36" s="236" t="s">
        <v>51</v>
      </c>
      <c r="O36" s="235">
        <v>7.26E-3</v>
      </c>
      <c r="P36" s="237" t="s">
        <v>52</v>
      </c>
      <c r="Q36" s="112"/>
      <c r="R36" s="113"/>
      <c r="S36" s="199"/>
      <c r="T36" s="233" t="s">
        <v>49</v>
      </c>
      <c r="U36" s="234" t="s">
        <v>50</v>
      </c>
      <c r="V36" s="235">
        <f>D36*(1+VAT_2025)</f>
        <v>7.2915652173913053E-3</v>
      </c>
      <c r="W36" s="236">
        <v>50</v>
      </c>
      <c r="X36" s="235">
        <f>F36*(1+VAT_2025)</f>
        <v>7.2915652173913053E-3</v>
      </c>
      <c r="Y36" s="237">
        <v>5</v>
      </c>
      <c r="Z36" s="112"/>
      <c r="AA36" s="113"/>
      <c r="AB36" s="199"/>
      <c r="AC36" s="43" t="s">
        <v>49</v>
      </c>
      <c r="AD36" s="44" t="s">
        <v>50</v>
      </c>
      <c r="AE36" s="89">
        <f>M36*(1+VAT_2025)/(1+VAT_2022)</f>
        <v>7.2915652173913053E-3</v>
      </c>
      <c r="AF36" s="196">
        <v>50</v>
      </c>
      <c r="AG36" s="89">
        <f>O36*(1+VAT_2025)/(1+VAT_2022)</f>
        <v>7.2915652173913053E-3</v>
      </c>
      <c r="AH36" s="197">
        <v>5</v>
      </c>
      <c r="AJ36" s="2"/>
      <c r="AL36" s="2" t="b">
        <f t="shared" si="1"/>
        <v>1</v>
      </c>
      <c r="AM36" s="2" t="b">
        <f t="shared" si="1"/>
        <v>1</v>
      </c>
      <c r="AN36" s="2" t="b">
        <f t="shared" si="1"/>
        <v>1</v>
      </c>
      <c r="AO36" s="2" t="b">
        <f t="shared" si="1"/>
        <v>1</v>
      </c>
      <c r="AP36" s="2" t="b">
        <f t="shared" si="1"/>
        <v>1</v>
      </c>
      <c r="AQ36" s="2" t="b">
        <f t="shared" si="1"/>
        <v>1</v>
      </c>
      <c r="AR36" s="2" t="b">
        <f t="shared" si="1"/>
        <v>1</v>
      </c>
      <c r="AS36" s="2" t="b">
        <f t="shared" si="1"/>
        <v>1</v>
      </c>
    </row>
    <row r="37" spans="2:45" ht="16" thickBot="1">
      <c r="B37" s="113"/>
      <c r="C37" s="112"/>
      <c r="D37" s="112"/>
      <c r="E37" s="112"/>
      <c r="F37" s="112"/>
      <c r="G37" s="112"/>
      <c r="H37" s="112"/>
      <c r="I37" s="112"/>
      <c r="K37" s="113"/>
      <c r="L37" s="112"/>
      <c r="M37" s="112"/>
      <c r="N37" s="112"/>
      <c r="O37" s="112"/>
      <c r="P37" s="112"/>
      <c r="Q37" s="112"/>
      <c r="R37" s="112"/>
      <c r="S37" s="199"/>
      <c r="T37" s="113"/>
      <c r="U37" s="112"/>
      <c r="V37" s="112"/>
      <c r="W37" s="112"/>
      <c r="X37" s="112"/>
      <c r="Y37" s="112"/>
      <c r="Z37" s="112"/>
      <c r="AA37" s="112"/>
      <c r="AB37" s="199"/>
      <c r="AL37" s="2" t="b">
        <f t="shared" si="1"/>
        <v>1</v>
      </c>
      <c r="AM37" s="2" t="b">
        <f t="shared" si="1"/>
        <v>1</v>
      </c>
      <c r="AN37" s="2" t="b">
        <f t="shared" si="1"/>
        <v>1</v>
      </c>
      <c r="AO37" s="2" t="b">
        <f t="shared" si="1"/>
        <v>1</v>
      </c>
      <c r="AP37" s="2" t="b">
        <f t="shared" si="1"/>
        <v>1</v>
      </c>
      <c r="AQ37" s="2" t="b">
        <f t="shared" si="1"/>
        <v>1</v>
      </c>
      <c r="AR37" s="2" t="b">
        <f t="shared" si="1"/>
        <v>1</v>
      </c>
      <c r="AS37" s="2" t="b">
        <f t="shared" si="1"/>
        <v>1</v>
      </c>
    </row>
    <row r="38" spans="2:45">
      <c r="B38" s="218" t="s">
        <v>53</v>
      </c>
      <c r="C38" s="229"/>
      <c r="D38" s="788" t="s">
        <v>54</v>
      </c>
      <c r="E38" s="758"/>
      <c r="F38" s="789"/>
      <c r="G38" s="758" t="s">
        <v>55</v>
      </c>
      <c r="H38" s="758"/>
      <c r="I38" s="759"/>
      <c r="K38" s="218" t="s">
        <v>53</v>
      </c>
      <c r="L38" s="229"/>
      <c r="M38" s="788" t="s">
        <v>54</v>
      </c>
      <c r="N38" s="758"/>
      <c r="O38" s="789"/>
      <c r="P38" s="758" t="s">
        <v>55</v>
      </c>
      <c r="Q38" s="758"/>
      <c r="R38" s="759"/>
      <c r="S38" s="199"/>
      <c r="T38" s="218" t="s">
        <v>53</v>
      </c>
      <c r="U38" s="229"/>
      <c r="V38" s="788" t="s">
        <v>54</v>
      </c>
      <c r="W38" s="758"/>
      <c r="X38" s="789"/>
      <c r="Y38" s="758" t="s">
        <v>55</v>
      </c>
      <c r="Z38" s="758"/>
      <c r="AA38" s="759"/>
      <c r="AB38" s="199"/>
      <c r="AC38" s="47" t="s">
        <v>53</v>
      </c>
      <c r="AD38" s="25"/>
      <c r="AE38" s="627" t="s">
        <v>54</v>
      </c>
      <c r="AF38" s="628"/>
      <c r="AG38" s="629"/>
      <c r="AH38" s="628" t="s">
        <v>55</v>
      </c>
      <c r="AI38" s="628"/>
      <c r="AJ38" s="629"/>
      <c r="AL38" s="2" t="b">
        <f t="shared" si="1"/>
        <v>1</v>
      </c>
      <c r="AM38" s="2" t="b">
        <f t="shared" si="1"/>
        <v>1</v>
      </c>
      <c r="AN38" s="2" t="b">
        <f t="shared" si="1"/>
        <v>1</v>
      </c>
      <c r="AO38" s="2" t="b">
        <f t="shared" si="1"/>
        <v>1</v>
      </c>
      <c r="AP38" s="2" t="b">
        <f t="shared" si="1"/>
        <v>1</v>
      </c>
      <c r="AQ38" s="2" t="b">
        <f t="shared" si="1"/>
        <v>1</v>
      </c>
      <c r="AR38" s="2" t="b">
        <f t="shared" si="1"/>
        <v>1</v>
      </c>
      <c r="AS38" s="2" t="b">
        <f t="shared" si="1"/>
        <v>1</v>
      </c>
    </row>
    <row r="39" spans="2:45">
      <c r="B39" s="220"/>
      <c r="C39" s="144" t="s">
        <v>56</v>
      </c>
      <c r="D39" s="723" t="s">
        <v>5</v>
      </c>
      <c r="E39" s="724"/>
      <c r="F39" s="126" t="s">
        <v>6</v>
      </c>
      <c r="G39" s="724" t="s">
        <v>5</v>
      </c>
      <c r="H39" s="724"/>
      <c r="I39" s="238" t="s">
        <v>6</v>
      </c>
      <c r="K39" s="220"/>
      <c r="L39" s="144" t="s">
        <v>56</v>
      </c>
      <c r="M39" s="723" t="s">
        <v>5</v>
      </c>
      <c r="N39" s="724"/>
      <c r="O39" s="126" t="s">
        <v>6</v>
      </c>
      <c r="P39" s="724" t="s">
        <v>5</v>
      </c>
      <c r="Q39" s="724"/>
      <c r="R39" s="238" t="s">
        <v>6</v>
      </c>
      <c r="S39" s="199"/>
      <c r="T39" s="220"/>
      <c r="U39" s="144" t="s">
        <v>56</v>
      </c>
      <c r="V39" s="723" t="s">
        <v>5</v>
      </c>
      <c r="W39" s="724"/>
      <c r="X39" s="126" t="s">
        <v>6</v>
      </c>
      <c r="Y39" s="724" t="s">
        <v>5</v>
      </c>
      <c r="Z39" s="724"/>
      <c r="AA39" s="238" t="s">
        <v>6</v>
      </c>
      <c r="AB39" s="199"/>
      <c r="AC39" s="33"/>
      <c r="AD39" s="29" t="s">
        <v>56</v>
      </c>
      <c r="AE39" s="659" t="s">
        <v>5</v>
      </c>
      <c r="AF39" s="650"/>
      <c r="AG39" s="17" t="s">
        <v>6</v>
      </c>
      <c r="AH39" s="650" t="s">
        <v>5</v>
      </c>
      <c r="AI39" s="650"/>
      <c r="AJ39" s="48" t="s">
        <v>6</v>
      </c>
      <c r="AL39" s="2" t="b">
        <f t="shared" si="1"/>
        <v>1</v>
      </c>
      <c r="AM39" s="2" t="b">
        <f t="shared" si="1"/>
        <v>1</v>
      </c>
      <c r="AN39" s="2" t="b">
        <f t="shared" si="1"/>
        <v>1</v>
      </c>
      <c r="AO39" s="2" t="b">
        <f t="shared" si="1"/>
        <v>1</v>
      </c>
      <c r="AP39" s="2" t="b">
        <f t="shared" si="1"/>
        <v>1</v>
      </c>
      <c r="AQ39" s="2" t="b">
        <f t="shared" si="1"/>
        <v>1</v>
      </c>
      <c r="AR39" s="2" t="b">
        <f t="shared" si="1"/>
        <v>1</v>
      </c>
      <c r="AS39" s="2" t="b">
        <f t="shared" si="1"/>
        <v>1</v>
      </c>
    </row>
    <row r="40" spans="2:45">
      <c r="B40" s="239" t="s">
        <v>57</v>
      </c>
      <c r="C40" s="163"/>
      <c r="D40" s="164" t="s">
        <v>58</v>
      </c>
      <c r="E40" s="165" t="s">
        <v>59</v>
      </c>
      <c r="F40" s="783" t="s">
        <v>17</v>
      </c>
      <c r="G40" s="167" t="s">
        <v>58</v>
      </c>
      <c r="H40" s="164" t="s">
        <v>59</v>
      </c>
      <c r="I40" s="786" t="s">
        <v>51</v>
      </c>
      <c r="K40" s="239" t="s">
        <v>57</v>
      </c>
      <c r="L40" s="163"/>
      <c r="M40" s="164" t="s">
        <v>58</v>
      </c>
      <c r="N40" s="165" t="s">
        <v>59</v>
      </c>
      <c r="O40" s="783" t="s">
        <v>17</v>
      </c>
      <c r="P40" s="167" t="s">
        <v>58</v>
      </c>
      <c r="Q40" s="164" t="s">
        <v>59</v>
      </c>
      <c r="R40" s="786" t="s">
        <v>51</v>
      </c>
      <c r="S40" s="199"/>
      <c r="T40" s="239" t="s">
        <v>57</v>
      </c>
      <c r="U40" s="163"/>
      <c r="V40" s="164" t="s">
        <v>58</v>
      </c>
      <c r="W40" s="165" t="s">
        <v>59</v>
      </c>
      <c r="X40" s="783">
        <v>500</v>
      </c>
      <c r="Y40" s="167" t="s">
        <v>58</v>
      </c>
      <c r="Z40" s="164" t="s">
        <v>59</v>
      </c>
      <c r="AA40" s="786">
        <f>X40/10</f>
        <v>50</v>
      </c>
      <c r="AB40" s="199"/>
      <c r="AC40" s="49" t="s">
        <v>57</v>
      </c>
      <c r="AD40" s="50"/>
      <c r="AE40" s="51" t="s">
        <v>58</v>
      </c>
      <c r="AF40" s="52" t="s">
        <v>59</v>
      </c>
      <c r="AG40" s="725">
        <v>500</v>
      </c>
      <c r="AH40" s="54" t="s">
        <v>58</v>
      </c>
      <c r="AI40" s="51" t="s">
        <v>59</v>
      </c>
      <c r="AJ40" s="728">
        <f>AG40/10</f>
        <v>50</v>
      </c>
      <c r="AL40" s="2" t="b">
        <f t="shared" si="1"/>
        <v>1</v>
      </c>
      <c r="AM40" s="2" t="b">
        <f t="shared" si="1"/>
        <v>1</v>
      </c>
      <c r="AN40" s="2" t="b">
        <f t="shared" si="1"/>
        <v>1</v>
      </c>
      <c r="AO40" s="2" t="b">
        <f t="shared" si="1"/>
        <v>1</v>
      </c>
      <c r="AP40" s="2" t="b">
        <f t="shared" si="1"/>
        <v>1</v>
      </c>
      <c r="AQ40" s="2" t="b">
        <f t="shared" si="1"/>
        <v>1</v>
      </c>
      <c r="AR40" s="2" t="b">
        <f t="shared" si="1"/>
        <v>1</v>
      </c>
      <c r="AS40" s="2" t="b">
        <f t="shared" si="1"/>
        <v>1</v>
      </c>
    </row>
    <row r="41" spans="2:45">
      <c r="B41" s="220" t="s">
        <v>60</v>
      </c>
      <c r="C41" s="163"/>
      <c r="D41" s="166"/>
      <c r="E41" s="168"/>
      <c r="F41" s="784"/>
      <c r="G41" s="168"/>
      <c r="H41" s="166"/>
      <c r="I41" s="786"/>
      <c r="K41" s="220" t="s">
        <v>60</v>
      </c>
      <c r="L41" s="163"/>
      <c r="M41" s="166"/>
      <c r="N41" s="168"/>
      <c r="O41" s="784"/>
      <c r="P41" s="168"/>
      <c r="Q41" s="166"/>
      <c r="R41" s="786"/>
      <c r="S41" s="199"/>
      <c r="T41" s="220" t="s">
        <v>60</v>
      </c>
      <c r="U41" s="163"/>
      <c r="V41" s="166"/>
      <c r="W41" s="168"/>
      <c r="X41" s="784"/>
      <c r="Y41" s="168"/>
      <c r="Z41" s="166"/>
      <c r="AA41" s="786"/>
      <c r="AB41" s="199"/>
      <c r="AC41" s="33" t="s">
        <v>60</v>
      </c>
      <c r="AD41" s="50"/>
      <c r="AE41" s="53"/>
      <c r="AF41" s="55"/>
      <c r="AG41" s="726"/>
      <c r="AH41" s="55"/>
      <c r="AI41" s="53"/>
      <c r="AJ41" s="729"/>
      <c r="AL41" s="2" t="b">
        <f t="shared" si="1"/>
        <v>1</v>
      </c>
      <c r="AM41" s="2" t="b">
        <f t="shared" si="1"/>
        <v>1</v>
      </c>
      <c r="AN41" s="2" t="b">
        <f t="shared" si="1"/>
        <v>1</v>
      </c>
      <c r="AO41" s="2" t="b">
        <f t="shared" si="1"/>
        <v>1</v>
      </c>
      <c r="AP41" s="2" t="b">
        <f t="shared" si="1"/>
        <v>1</v>
      </c>
      <c r="AQ41" s="2" t="b">
        <f t="shared" si="1"/>
        <v>1</v>
      </c>
      <c r="AR41" s="2" t="b">
        <f t="shared" si="1"/>
        <v>1</v>
      </c>
      <c r="AS41" s="2" t="b">
        <f t="shared" si="1"/>
        <v>1</v>
      </c>
    </row>
    <row r="42" spans="2:45">
      <c r="B42" s="220" t="s">
        <v>61</v>
      </c>
      <c r="C42" s="163"/>
      <c r="D42" s="169">
        <f>M42/(1+VAT_2022)</f>
        <v>9.0782608695652177E-6</v>
      </c>
      <c r="E42" s="147">
        <f>N42/(1+VAT_2022)</f>
        <v>1.8156521739130435E-5</v>
      </c>
      <c r="F42" s="784"/>
      <c r="G42" s="147">
        <f>D42/10</f>
        <v>9.0782608695652179E-7</v>
      </c>
      <c r="H42" s="147">
        <f>E42/10</f>
        <v>1.8156521739130436E-6</v>
      </c>
      <c r="I42" s="786"/>
      <c r="K42" s="220" t="s">
        <v>61</v>
      </c>
      <c r="L42" s="163"/>
      <c r="M42" s="169">
        <v>1.044E-5</v>
      </c>
      <c r="N42" s="147">
        <v>2.088E-5</v>
      </c>
      <c r="O42" s="784"/>
      <c r="P42" s="147">
        <v>1.04E-6</v>
      </c>
      <c r="Q42" s="147">
        <v>2.0880000000000002E-6</v>
      </c>
      <c r="R42" s="786"/>
      <c r="S42" s="199"/>
      <c r="T42" s="220" t="s">
        <v>61</v>
      </c>
      <c r="U42" s="163"/>
      <c r="V42" s="169">
        <f>D42*(1+VAT_2025)</f>
        <v>1.0485391304347827E-5</v>
      </c>
      <c r="W42" s="147">
        <f>E42*(1+VAT_2025)</f>
        <v>2.0970782608695653E-5</v>
      </c>
      <c r="X42" s="784"/>
      <c r="Y42" s="147">
        <f>V42/10</f>
        <v>1.0485391304347827E-6</v>
      </c>
      <c r="Z42" s="147">
        <f>W42/10</f>
        <v>2.0970782608695654E-6</v>
      </c>
      <c r="AA42" s="786"/>
      <c r="AB42" s="199"/>
      <c r="AC42" s="33" t="s">
        <v>61</v>
      </c>
      <c r="AD42" s="50"/>
      <c r="AE42" s="90">
        <f>M42*(1+VAT_2025)/(1+VAT_2022)</f>
        <v>1.0485391304347828E-5</v>
      </c>
      <c r="AF42" s="91">
        <f>N42*(1+VAT_2025)/(1+VAT_2022)</f>
        <v>2.0970782608695657E-5</v>
      </c>
      <c r="AG42" s="726"/>
      <c r="AH42" s="91">
        <f>AE42/10</f>
        <v>1.0485391304347829E-6</v>
      </c>
      <c r="AI42" s="91">
        <f>AF42/10</f>
        <v>2.0970782608695658E-6</v>
      </c>
      <c r="AJ42" s="729"/>
      <c r="AL42" s="2" t="b">
        <f t="shared" si="1"/>
        <v>1</v>
      </c>
      <c r="AM42" s="2" t="b">
        <f t="shared" si="1"/>
        <v>1</v>
      </c>
      <c r="AN42" s="2" t="b">
        <f t="shared" si="1"/>
        <v>1</v>
      </c>
      <c r="AO42" s="2" t="b">
        <f t="shared" si="1"/>
        <v>1</v>
      </c>
      <c r="AP42" s="2" t="b">
        <f t="shared" si="1"/>
        <v>1</v>
      </c>
      <c r="AQ42" s="2" t="b">
        <f t="shared" si="1"/>
        <v>1</v>
      </c>
      <c r="AR42" s="2" t="b">
        <f t="shared" si="1"/>
        <v>1</v>
      </c>
      <c r="AS42" s="2" t="b">
        <f t="shared" si="1"/>
        <v>1</v>
      </c>
    </row>
    <row r="43" spans="2:45">
      <c r="B43" s="220" t="s">
        <v>62</v>
      </c>
      <c r="C43" s="163"/>
      <c r="D43" s="240"/>
      <c r="E43" s="147"/>
      <c r="F43" s="784"/>
      <c r="G43" s="168"/>
      <c r="H43" s="166"/>
      <c r="I43" s="786"/>
      <c r="K43" s="220" t="s">
        <v>62</v>
      </c>
      <c r="L43" s="163"/>
      <c r="M43" s="240"/>
      <c r="N43" s="147"/>
      <c r="O43" s="784"/>
      <c r="P43" s="168"/>
      <c r="Q43" s="166"/>
      <c r="R43" s="786"/>
      <c r="S43" s="199"/>
      <c r="T43" s="220" t="s">
        <v>62</v>
      </c>
      <c r="U43" s="163"/>
      <c r="V43" s="240"/>
      <c r="W43" s="147"/>
      <c r="X43" s="784"/>
      <c r="Y43" s="168"/>
      <c r="Z43" s="166"/>
      <c r="AA43" s="786"/>
      <c r="AB43" s="199"/>
      <c r="AC43" s="33" t="s">
        <v>62</v>
      </c>
      <c r="AD43" s="50"/>
      <c r="AE43" s="90"/>
      <c r="AF43" s="91"/>
      <c r="AG43" s="726"/>
      <c r="AH43" s="55"/>
      <c r="AI43" s="53"/>
      <c r="AJ43" s="729"/>
      <c r="AL43" s="2" t="b">
        <f t="shared" si="1"/>
        <v>1</v>
      </c>
      <c r="AM43" s="2" t="b">
        <f t="shared" si="1"/>
        <v>1</v>
      </c>
      <c r="AN43" s="2" t="b">
        <f t="shared" si="1"/>
        <v>1</v>
      </c>
      <c r="AO43" s="2" t="b">
        <f t="shared" si="1"/>
        <v>1</v>
      </c>
      <c r="AP43" s="2" t="b">
        <f t="shared" si="1"/>
        <v>1</v>
      </c>
      <c r="AQ43" s="2" t="b">
        <f t="shared" si="1"/>
        <v>1</v>
      </c>
      <c r="AR43" s="2" t="b">
        <f t="shared" si="1"/>
        <v>1</v>
      </c>
      <c r="AS43" s="2" t="b">
        <f t="shared" si="1"/>
        <v>1</v>
      </c>
    </row>
    <row r="44" spans="2:45">
      <c r="B44" s="220" t="s">
        <v>63</v>
      </c>
      <c r="C44" s="163"/>
      <c r="D44" s="790" t="s">
        <v>64</v>
      </c>
      <c r="E44" s="717">
        <f>N44/(1+VAT_2022)</f>
        <v>1.8156521739130438E-4</v>
      </c>
      <c r="F44" s="784"/>
      <c r="G44" s="718" t="s">
        <v>64</v>
      </c>
      <c r="H44" s="719">
        <f t="shared" ref="H44:H45" si="17">E44/10</f>
        <v>1.8156521739130439E-5</v>
      </c>
      <c r="I44" s="786"/>
      <c r="K44" s="220" t="s">
        <v>63</v>
      </c>
      <c r="L44" s="163"/>
      <c r="M44" s="790" t="s">
        <v>64</v>
      </c>
      <c r="N44" s="717">
        <v>2.0880000000000001E-4</v>
      </c>
      <c r="O44" s="784"/>
      <c r="P44" s="718" t="s">
        <v>64</v>
      </c>
      <c r="Q44" s="719">
        <v>2.088E-5</v>
      </c>
      <c r="R44" s="786"/>
      <c r="S44" s="199"/>
      <c r="T44" s="220" t="s">
        <v>63</v>
      </c>
      <c r="U44" s="163"/>
      <c r="V44" s="790" t="s">
        <v>64</v>
      </c>
      <c r="W44" s="717">
        <f>E44*(1+VAT_2025)</f>
        <v>2.0970782608695657E-4</v>
      </c>
      <c r="X44" s="784"/>
      <c r="Y44" s="718" t="s">
        <v>64</v>
      </c>
      <c r="Z44" s="719">
        <f t="shared" ref="Z44:Z45" si="18">W44/10</f>
        <v>2.0970782608695657E-5</v>
      </c>
      <c r="AA44" s="786"/>
      <c r="AB44" s="199"/>
      <c r="AC44" s="33" t="s">
        <v>63</v>
      </c>
      <c r="AD44" s="50"/>
      <c r="AE44" s="660" t="s">
        <v>64</v>
      </c>
      <c r="AF44" s="686">
        <f>N44*(1+VAT_2025)/(1+VAT_2022)</f>
        <v>2.0970782608695655E-4</v>
      </c>
      <c r="AG44" s="726"/>
      <c r="AH44" s="661" t="s">
        <v>64</v>
      </c>
      <c r="AI44" s="663">
        <f t="shared" ref="AI44:AI45" si="19">AF44/10</f>
        <v>2.0970782608695653E-5</v>
      </c>
      <c r="AJ44" s="729"/>
      <c r="AL44" s="2" t="b">
        <f t="shared" si="1"/>
        <v>1</v>
      </c>
      <c r="AM44" s="2" t="b">
        <f t="shared" si="1"/>
        <v>1</v>
      </c>
      <c r="AN44" s="2" t="b">
        <f t="shared" si="1"/>
        <v>1</v>
      </c>
      <c r="AO44" s="2" t="b">
        <f t="shared" si="1"/>
        <v>1</v>
      </c>
      <c r="AP44" s="2" t="b">
        <f t="shared" si="1"/>
        <v>1</v>
      </c>
      <c r="AQ44" s="2" t="b">
        <f t="shared" si="1"/>
        <v>1</v>
      </c>
      <c r="AR44" s="2" t="b">
        <f t="shared" si="1"/>
        <v>1</v>
      </c>
      <c r="AS44" s="2" t="b">
        <f t="shared" si="1"/>
        <v>1</v>
      </c>
    </row>
    <row r="45" spans="2:45">
      <c r="B45" s="220" t="s">
        <v>65</v>
      </c>
      <c r="C45" s="163"/>
      <c r="D45" s="790"/>
      <c r="E45" s="717">
        <f>N45/(1+VAT_2022)</f>
        <v>0</v>
      </c>
      <c r="F45" s="784"/>
      <c r="G45" s="718"/>
      <c r="H45" s="719">
        <f t="shared" si="17"/>
        <v>0</v>
      </c>
      <c r="I45" s="786"/>
      <c r="K45" s="220" t="s">
        <v>65</v>
      </c>
      <c r="L45" s="163"/>
      <c r="M45" s="790"/>
      <c r="N45" s="717"/>
      <c r="O45" s="784"/>
      <c r="P45" s="718"/>
      <c r="Q45" s="719"/>
      <c r="R45" s="786"/>
      <c r="S45" s="199"/>
      <c r="T45" s="220" t="s">
        <v>65</v>
      </c>
      <c r="U45" s="163"/>
      <c r="V45" s="790"/>
      <c r="W45" s="717">
        <f>E45*(1+VAT_2025)</f>
        <v>0</v>
      </c>
      <c r="X45" s="784"/>
      <c r="Y45" s="718"/>
      <c r="Z45" s="719">
        <f t="shared" si="18"/>
        <v>0</v>
      </c>
      <c r="AA45" s="786"/>
      <c r="AB45" s="199"/>
      <c r="AC45" s="33" t="s">
        <v>65</v>
      </c>
      <c r="AD45" s="50"/>
      <c r="AE45" s="660"/>
      <c r="AF45" s="686">
        <f>N45*(1+VAT_2025)</f>
        <v>0</v>
      </c>
      <c r="AG45" s="726"/>
      <c r="AH45" s="661"/>
      <c r="AI45" s="663">
        <f t="shared" si="19"/>
        <v>0</v>
      </c>
      <c r="AJ45" s="729"/>
      <c r="AL45" s="2" t="b">
        <f t="shared" si="1"/>
        <v>1</v>
      </c>
      <c r="AM45" s="2" t="b">
        <f t="shared" si="1"/>
        <v>1</v>
      </c>
      <c r="AN45" s="2" t="b">
        <f t="shared" si="1"/>
        <v>1</v>
      </c>
      <c r="AO45" s="2" t="b">
        <f t="shared" si="1"/>
        <v>1</v>
      </c>
      <c r="AP45" s="2" t="b">
        <f t="shared" si="1"/>
        <v>1</v>
      </c>
      <c r="AQ45" s="2" t="b">
        <f t="shared" si="1"/>
        <v>1</v>
      </c>
      <c r="AR45" s="2" t="b">
        <f t="shared" si="1"/>
        <v>1</v>
      </c>
      <c r="AS45" s="2" t="b">
        <f t="shared" si="1"/>
        <v>1</v>
      </c>
    </row>
    <row r="46" spans="2:45">
      <c r="B46" s="220"/>
      <c r="C46" s="163"/>
      <c r="D46" s="240"/>
      <c r="E46" s="147"/>
      <c r="F46" s="784"/>
      <c r="G46" s="168"/>
      <c r="H46" s="166"/>
      <c r="I46" s="786"/>
      <c r="K46" s="220"/>
      <c r="L46" s="163"/>
      <c r="M46" s="240"/>
      <c r="N46" s="147"/>
      <c r="O46" s="784"/>
      <c r="P46" s="168"/>
      <c r="Q46" s="166"/>
      <c r="R46" s="786"/>
      <c r="S46" s="199"/>
      <c r="T46" s="220"/>
      <c r="U46" s="163"/>
      <c r="V46" s="240"/>
      <c r="W46" s="147"/>
      <c r="X46" s="784"/>
      <c r="Y46" s="168"/>
      <c r="Z46" s="166"/>
      <c r="AA46" s="786"/>
      <c r="AB46" s="199"/>
      <c r="AC46" s="33"/>
      <c r="AD46" s="50"/>
      <c r="AE46" s="90"/>
      <c r="AF46" s="91"/>
      <c r="AG46" s="726"/>
      <c r="AH46" s="55"/>
      <c r="AI46" s="53"/>
      <c r="AJ46" s="729"/>
      <c r="AL46" s="2" t="b">
        <f t="shared" si="1"/>
        <v>1</v>
      </c>
      <c r="AM46" s="2" t="b">
        <f t="shared" si="1"/>
        <v>1</v>
      </c>
      <c r="AN46" s="2" t="b">
        <f t="shared" si="1"/>
        <v>1</v>
      </c>
      <c r="AO46" s="2" t="b">
        <f t="shared" si="1"/>
        <v>1</v>
      </c>
      <c r="AP46" s="2" t="b">
        <f t="shared" si="1"/>
        <v>1</v>
      </c>
      <c r="AQ46" s="2" t="b">
        <f t="shared" si="1"/>
        <v>1</v>
      </c>
      <c r="AR46" s="2" t="b">
        <f t="shared" si="1"/>
        <v>1</v>
      </c>
      <c r="AS46" s="2" t="b">
        <f t="shared" si="1"/>
        <v>1</v>
      </c>
    </row>
    <row r="47" spans="2:45">
      <c r="B47" s="220" t="s">
        <v>66</v>
      </c>
      <c r="C47" s="163"/>
      <c r="D47" s="169">
        <f>M47/(1+VAT_2022)</f>
        <v>7.5739130434782615E-6</v>
      </c>
      <c r="E47" s="147">
        <f>N47/(1+VAT_2022)</f>
        <v>1.5147826086956523E-5</v>
      </c>
      <c r="F47" s="784"/>
      <c r="G47" s="147">
        <f>D47/10</f>
        <v>7.5739130434782619E-7</v>
      </c>
      <c r="H47" s="169">
        <f>E47/10</f>
        <v>1.5147826086956524E-6</v>
      </c>
      <c r="I47" s="786"/>
      <c r="K47" s="220" t="s">
        <v>66</v>
      </c>
      <c r="L47" s="163"/>
      <c r="M47" s="169">
        <v>8.7099999999999996E-6</v>
      </c>
      <c r="N47" s="147">
        <v>1.7419999999999999E-5</v>
      </c>
      <c r="O47" s="784"/>
      <c r="P47" s="147">
        <v>8.7000000000000003E-7</v>
      </c>
      <c r="Q47" s="169">
        <v>1.742E-6</v>
      </c>
      <c r="R47" s="786"/>
      <c r="S47" s="199"/>
      <c r="T47" s="220" t="s">
        <v>66</v>
      </c>
      <c r="U47" s="163"/>
      <c r="V47" s="169">
        <f>D47*(1+VAT_2025)</f>
        <v>8.7478695652173929E-6</v>
      </c>
      <c r="W47" s="147">
        <f>E47*(1+VAT_2025)</f>
        <v>1.7495739130434786E-5</v>
      </c>
      <c r="X47" s="784"/>
      <c r="Y47" s="147">
        <f>V47/10</f>
        <v>8.7478695652173924E-7</v>
      </c>
      <c r="Z47" s="169">
        <f>W47/10</f>
        <v>1.7495739130434785E-6</v>
      </c>
      <c r="AA47" s="786"/>
      <c r="AB47" s="199"/>
      <c r="AC47" s="33" t="s">
        <v>66</v>
      </c>
      <c r="AD47" s="50"/>
      <c r="AE47" s="90">
        <f>M47*(1+VAT_2025)/(1+VAT_2022)</f>
        <v>8.7478695652173929E-6</v>
      </c>
      <c r="AF47" s="91">
        <f>N47*(1+VAT_2025)/(1+VAT_2022)</f>
        <v>1.7495739130434786E-5</v>
      </c>
      <c r="AG47" s="726"/>
      <c r="AH47" s="91">
        <f>AE47/10</f>
        <v>8.7478695652173924E-7</v>
      </c>
      <c r="AI47" s="90">
        <f>AF47/10</f>
        <v>1.7495739130434785E-6</v>
      </c>
      <c r="AJ47" s="729"/>
      <c r="AL47" s="2" t="b">
        <f t="shared" si="1"/>
        <v>1</v>
      </c>
      <c r="AM47" s="2" t="b">
        <f t="shared" si="1"/>
        <v>1</v>
      </c>
      <c r="AN47" s="2" t="b">
        <f t="shared" si="1"/>
        <v>1</v>
      </c>
      <c r="AO47" s="2" t="b">
        <f t="shared" si="1"/>
        <v>1</v>
      </c>
      <c r="AP47" s="2" t="b">
        <f t="shared" si="1"/>
        <v>1</v>
      </c>
      <c r="AQ47" s="2" t="b">
        <f t="shared" si="1"/>
        <v>1</v>
      </c>
      <c r="AR47" s="2" t="b">
        <f t="shared" si="1"/>
        <v>1</v>
      </c>
      <c r="AS47" s="2" t="b">
        <f t="shared" si="1"/>
        <v>1</v>
      </c>
    </row>
    <row r="48" spans="2:45" ht="31">
      <c r="B48" s="220" t="s">
        <v>67</v>
      </c>
      <c r="C48" s="163"/>
      <c r="D48" s="241"/>
      <c r="E48" s="171"/>
      <c r="F48" s="784"/>
      <c r="G48" s="172"/>
      <c r="H48" s="173"/>
      <c r="I48" s="786"/>
      <c r="K48" s="220" t="s">
        <v>67</v>
      </c>
      <c r="L48" s="163"/>
      <c r="M48" s="241"/>
      <c r="N48" s="171"/>
      <c r="O48" s="784"/>
      <c r="P48" s="172"/>
      <c r="Q48" s="173"/>
      <c r="R48" s="786"/>
      <c r="S48" s="199"/>
      <c r="T48" s="220" t="s">
        <v>67</v>
      </c>
      <c r="U48" s="163"/>
      <c r="V48" s="241"/>
      <c r="W48" s="171"/>
      <c r="X48" s="784"/>
      <c r="Y48" s="172"/>
      <c r="Z48" s="173"/>
      <c r="AA48" s="786"/>
      <c r="AB48" s="199"/>
      <c r="AC48" s="33" t="s">
        <v>67</v>
      </c>
      <c r="AD48" s="50"/>
      <c r="AE48" s="103"/>
      <c r="AF48" s="104"/>
      <c r="AG48" s="726"/>
      <c r="AH48" s="57"/>
      <c r="AI48" s="56"/>
      <c r="AJ48" s="729"/>
      <c r="AL48" s="2" t="b">
        <f t="shared" si="1"/>
        <v>1</v>
      </c>
      <c r="AM48" s="2" t="b">
        <f t="shared" si="1"/>
        <v>1</v>
      </c>
      <c r="AN48" s="2" t="b">
        <f t="shared" si="1"/>
        <v>1</v>
      </c>
      <c r="AO48" s="2" t="b">
        <f t="shared" si="1"/>
        <v>1</v>
      </c>
      <c r="AP48" s="2" t="b">
        <f t="shared" si="1"/>
        <v>1</v>
      </c>
      <c r="AQ48" s="2" t="b">
        <f t="shared" si="1"/>
        <v>1</v>
      </c>
      <c r="AR48" s="2" t="b">
        <f t="shared" si="1"/>
        <v>1</v>
      </c>
      <c r="AS48" s="2" t="b">
        <f t="shared" si="1"/>
        <v>1</v>
      </c>
    </row>
    <row r="49" spans="2:45">
      <c r="B49" s="220" t="s">
        <v>68</v>
      </c>
      <c r="C49" s="163"/>
      <c r="D49" s="790" t="s">
        <v>64</v>
      </c>
      <c r="E49" s="717">
        <f>N49/(1+VAT_2022)</f>
        <v>1.8156521739130438E-4</v>
      </c>
      <c r="F49" s="784"/>
      <c r="G49" s="718" t="s">
        <v>64</v>
      </c>
      <c r="H49" s="719">
        <f t="shared" ref="H49:H50" si="20">E49/10</f>
        <v>1.8156521739130439E-5</v>
      </c>
      <c r="I49" s="786"/>
      <c r="K49" s="220" t="s">
        <v>68</v>
      </c>
      <c r="L49" s="163"/>
      <c r="M49" s="790" t="s">
        <v>64</v>
      </c>
      <c r="N49" s="717">
        <v>2.0880000000000001E-4</v>
      </c>
      <c r="O49" s="784"/>
      <c r="P49" s="718" t="s">
        <v>64</v>
      </c>
      <c r="Q49" s="719">
        <v>2.088E-5</v>
      </c>
      <c r="R49" s="786"/>
      <c r="S49" s="199"/>
      <c r="T49" s="220" t="s">
        <v>68</v>
      </c>
      <c r="U49" s="163"/>
      <c r="V49" s="790" t="s">
        <v>64</v>
      </c>
      <c r="W49" s="717">
        <f>E49*(1+VAT_2025)</f>
        <v>2.0970782608695657E-4</v>
      </c>
      <c r="X49" s="784"/>
      <c r="Y49" s="718" t="s">
        <v>64</v>
      </c>
      <c r="Z49" s="719">
        <f t="shared" ref="Z49:Z50" si="21">W49/10</f>
        <v>2.0970782608695657E-5</v>
      </c>
      <c r="AA49" s="786"/>
      <c r="AB49" s="199"/>
      <c r="AC49" s="33" t="s">
        <v>68</v>
      </c>
      <c r="AD49" s="50"/>
      <c r="AE49" s="660" t="s">
        <v>64</v>
      </c>
      <c r="AF49" s="686">
        <f>N49*(1+VAT_2025)/(1+VAT_2022)</f>
        <v>2.0970782608695655E-4</v>
      </c>
      <c r="AG49" s="726"/>
      <c r="AH49" s="661" t="s">
        <v>64</v>
      </c>
      <c r="AI49" s="663">
        <f t="shared" ref="AI49:AI50" si="22">AF49/10</f>
        <v>2.0970782608695653E-5</v>
      </c>
      <c r="AJ49" s="729"/>
      <c r="AL49" s="2" t="b">
        <f t="shared" si="1"/>
        <v>1</v>
      </c>
      <c r="AM49" s="2" t="b">
        <f t="shared" si="1"/>
        <v>1</v>
      </c>
      <c r="AN49" s="2" t="b">
        <f t="shared" si="1"/>
        <v>1</v>
      </c>
      <c r="AO49" s="2" t="b">
        <f t="shared" si="1"/>
        <v>1</v>
      </c>
      <c r="AP49" s="2" t="b">
        <f t="shared" si="1"/>
        <v>1</v>
      </c>
      <c r="AQ49" s="2" t="b">
        <f t="shared" si="1"/>
        <v>1</v>
      </c>
      <c r="AR49" s="2" t="b">
        <f t="shared" si="1"/>
        <v>1</v>
      </c>
      <c r="AS49" s="2" t="b">
        <f t="shared" si="1"/>
        <v>1</v>
      </c>
    </row>
    <row r="50" spans="2:45">
      <c r="B50" s="220" t="s">
        <v>69</v>
      </c>
      <c r="C50" s="163"/>
      <c r="D50" s="790"/>
      <c r="E50" s="717">
        <f>N50/(1+VAT_2022)</f>
        <v>0</v>
      </c>
      <c r="F50" s="784"/>
      <c r="G50" s="718"/>
      <c r="H50" s="719">
        <f t="shared" si="20"/>
        <v>0</v>
      </c>
      <c r="I50" s="786"/>
      <c r="K50" s="220" t="s">
        <v>69</v>
      </c>
      <c r="L50" s="163"/>
      <c r="M50" s="790"/>
      <c r="N50" s="717"/>
      <c r="O50" s="784"/>
      <c r="P50" s="718"/>
      <c r="Q50" s="719"/>
      <c r="R50" s="786"/>
      <c r="S50" s="199"/>
      <c r="T50" s="220" t="s">
        <v>69</v>
      </c>
      <c r="U50" s="163"/>
      <c r="V50" s="790"/>
      <c r="W50" s="717">
        <f>E50*(1+VAT_2025)</f>
        <v>0</v>
      </c>
      <c r="X50" s="784"/>
      <c r="Y50" s="718"/>
      <c r="Z50" s="719">
        <f t="shared" si="21"/>
        <v>0</v>
      </c>
      <c r="AA50" s="786"/>
      <c r="AB50" s="199"/>
      <c r="AC50" s="33" t="s">
        <v>69</v>
      </c>
      <c r="AD50" s="50"/>
      <c r="AE50" s="660"/>
      <c r="AF50" s="686">
        <f>N50*(1+VAT_2025)</f>
        <v>0</v>
      </c>
      <c r="AG50" s="726"/>
      <c r="AH50" s="661"/>
      <c r="AI50" s="663">
        <f t="shared" si="22"/>
        <v>0</v>
      </c>
      <c r="AJ50" s="729"/>
      <c r="AL50" s="2" t="b">
        <f t="shared" si="1"/>
        <v>1</v>
      </c>
      <c r="AM50" s="2" t="b">
        <f t="shared" si="1"/>
        <v>1</v>
      </c>
      <c r="AN50" s="2" t="b">
        <f t="shared" si="1"/>
        <v>1</v>
      </c>
      <c r="AO50" s="2" t="b">
        <f t="shared" si="1"/>
        <v>1</v>
      </c>
      <c r="AP50" s="2" t="b">
        <f t="shared" si="1"/>
        <v>1</v>
      </c>
      <c r="AQ50" s="2" t="b">
        <f t="shared" si="1"/>
        <v>1</v>
      </c>
      <c r="AR50" s="2" t="b">
        <f t="shared" si="1"/>
        <v>1</v>
      </c>
      <c r="AS50" s="2" t="b">
        <f t="shared" si="1"/>
        <v>1</v>
      </c>
    </row>
    <row r="51" spans="2:45">
      <c r="B51" s="220"/>
      <c r="C51" s="163"/>
      <c r="D51" s="240"/>
      <c r="E51" s="147"/>
      <c r="F51" s="784"/>
      <c r="G51" s="168"/>
      <c r="H51" s="166"/>
      <c r="I51" s="786"/>
      <c r="K51" s="220"/>
      <c r="L51" s="163"/>
      <c r="M51" s="240"/>
      <c r="N51" s="147"/>
      <c r="O51" s="784"/>
      <c r="P51" s="168"/>
      <c r="Q51" s="166"/>
      <c r="R51" s="786"/>
      <c r="S51" s="199"/>
      <c r="T51" s="220"/>
      <c r="U51" s="163"/>
      <c r="V51" s="240"/>
      <c r="W51" s="147"/>
      <c r="X51" s="784"/>
      <c r="Y51" s="168"/>
      <c r="Z51" s="166"/>
      <c r="AA51" s="786"/>
      <c r="AB51" s="199"/>
      <c r="AC51" s="33"/>
      <c r="AD51" s="50"/>
      <c r="AE51" s="90"/>
      <c r="AF51" s="91"/>
      <c r="AG51" s="726"/>
      <c r="AH51" s="55"/>
      <c r="AI51" s="53"/>
      <c r="AJ51" s="729"/>
      <c r="AL51" s="2" t="b">
        <f t="shared" si="1"/>
        <v>1</v>
      </c>
      <c r="AM51" s="2" t="b">
        <f t="shared" si="1"/>
        <v>1</v>
      </c>
      <c r="AN51" s="2" t="b">
        <f t="shared" si="1"/>
        <v>1</v>
      </c>
      <c r="AO51" s="2" t="b">
        <f t="shared" ref="AO51:AS88" si="23">W52=AF52</f>
        <v>1</v>
      </c>
      <c r="AP51" s="2" t="b">
        <f t="shared" si="23"/>
        <v>1</v>
      </c>
      <c r="AQ51" s="2" t="b">
        <f t="shared" si="23"/>
        <v>1</v>
      </c>
      <c r="AR51" s="2" t="b">
        <f t="shared" si="23"/>
        <v>1</v>
      </c>
      <c r="AS51" s="2" t="b">
        <f t="shared" si="23"/>
        <v>1</v>
      </c>
    </row>
    <row r="52" spans="2:45">
      <c r="B52" s="220" t="s">
        <v>70</v>
      </c>
      <c r="C52" s="163"/>
      <c r="D52" s="169">
        <f>M52/(1+VAT_2022)</f>
        <v>9.078260869565219E-5</v>
      </c>
      <c r="E52" s="147">
        <f>N52/(1+VAT_2022)</f>
        <v>1.8156521739130438E-4</v>
      </c>
      <c r="F52" s="784"/>
      <c r="G52" s="147">
        <f t="shared" ref="G52:H52" si="24">D52/10</f>
        <v>9.0782608695652194E-6</v>
      </c>
      <c r="H52" s="169">
        <f t="shared" si="24"/>
        <v>1.8156521739130439E-5</v>
      </c>
      <c r="I52" s="786"/>
      <c r="K52" s="220" t="s">
        <v>70</v>
      </c>
      <c r="L52" s="163"/>
      <c r="M52" s="169">
        <v>1.044E-4</v>
      </c>
      <c r="N52" s="147">
        <v>2.0880000000000001E-4</v>
      </c>
      <c r="O52" s="784"/>
      <c r="P52" s="147">
        <v>1.044E-5</v>
      </c>
      <c r="Q52" s="169">
        <v>2.088E-5</v>
      </c>
      <c r="R52" s="786"/>
      <c r="S52" s="199"/>
      <c r="T52" s="220" t="s">
        <v>70</v>
      </c>
      <c r="U52" s="163"/>
      <c r="V52" s="169">
        <f>D52*(1+VAT_2025)</f>
        <v>1.0485391304347829E-4</v>
      </c>
      <c r="W52" s="147">
        <f>E52*(1+VAT_2025)</f>
        <v>2.0970782608695657E-4</v>
      </c>
      <c r="X52" s="784"/>
      <c r="Y52" s="147">
        <f t="shared" ref="Y52:Z52" si="25">V52/10</f>
        <v>1.0485391304347828E-5</v>
      </c>
      <c r="Z52" s="169">
        <f t="shared" si="25"/>
        <v>2.0970782608695657E-5</v>
      </c>
      <c r="AA52" s="786"/>
      <c r="AB52" s="199"/>
      <c r="AC52" s="33" t="s">
        <v>70</v>
      </c>
      <c r="AD52" s="50"/>
      <c r="AE52" s="90">
        <f>M52*(1+VAT_2025)/(1+VAT_2022)</f>
        <v>1.0485391304347827E-4</v>
      </c>
      <c r="AF52" s="91">
        <f>N52*(1+VAT_2025)/(1+VAT_2022)</f>
        <v>2.0970782608695655E-4</v>
      </c>
      <c r="AG52" s="726"/>
      <c r="AH52" s="91">
        <f t="shared" ref="AH52:AI53" si="26">AE52/10</f>
        <v>1.0485391304347827E-5</v>
      </c>
      <c r="AI52" s="90">
        <f t="shared" si="26"/>
        <v>2.0970782608695653E-5</v>
      </c>
      <c r="AJ52" s="729"/>
      <c r="AL52" s="2" t="b">
        <f t="shared" ref="AL52:AN88" si="27">T53=AC53</f>
        <v>1</v>
      </c>
      <c r="AM52" s="2" t="b">
        <f t="shared" si="27"/>
        <v>1</v>
      </c>
      <c r="AN52" s="2" t="b">
        <f t="shared" si="27"/>
        <v>1</v>
      </c>
      <c r="AO52" s="2" t="b">
        <f t="shared" si="23"/>
        <v>1</v>
      </c>
      <c r="AP52" s="2" t="b">
        <f t="shared" si="23"/>
        <v>1</v>
      </c>
      <c r="AQ52" s="2" t="b">
        <f t="shared" si="23"/>
        <v>0</v>
      </c>
      <c r="AR52" s="2" t="b">
        <f t="shared" si="23"/>
        <v>0</v>
      </c>
      <c r="AS52" s="2" t="b">
        <f t="shared" si="23"/>
        <v>1</v>
      </c>
    </row>
    <row r="53" spans="2:45">
      <c r="B53" s="220" t="s">
        <v>71</v>
      </c>
      <c r="C53" s="163"/>
      <c r="D53" s="169">
        <f>M53/(1+VAT_2022)</f>
        <v>7.7008695652173911E-3</v>
      </c>
      <c r="E53" s="147">
        <f>N53/(1+VAT_2022)</f>
        <v>1.5401739130434782E-2</v>
      </c>
      <c r="F53" s="784"/>
      <c r="G53" s="147">
        <f>D53</f>
        <v>7.7008695652173911E-3</v>
      </c>
      <c r="H53" s="169">
        <f>E53</f>
        <v>1.5401739130434782E-2</v>
      </c>
      <c r="I53" s="786"/>
      <c r="K53" s="220" t="s">
        <v>71</v>
      </c>
      <c r="L53" s="163"/>
      <c r="M53" s="169">
        <v>8.8559999999999993E-3</v>
      </c>
      <c r="N53" s="147">
        <v>1.7711999999999999E-2</v>
      </c>
      <c r="O53" s="784"/>
      <c r="P53" s="147">
        <v>8.8559999999999993E-3</v>
      </c>
      <c r="Q53" s="169">
        <v>1.7711999999999999E-2</v>
      </c>
      <c r="R53" s="786"/>
      <c r="S53" s="199"/>
      <c r="T53" s="220" t="s">
        <v>71</v>
      </c>
      <c r="U53" s="163"/>
      <c r="V53" s="169">
        <f>D53*(1+VAT_2025)</f>
        <v>8.8945043478260866E-3</v>
      </c>
      <c r="W53" s="147">
        <f>E53*(1+VAT_2025)</f>
        <v>1.7789008695652173E-2</v>
      </c>
      <c r="X53" s="784"/>
      <c r="Y53" s="147">
        <f>V53</f>
        <v>8.8945043478260866E-3</v>
      </c>
      <c r="Z53" s="169">
        <f>W53</f>
        <v>1.7789008695652173E-2</v>
      </c>
      <c r="AA53" s="786"/>
      <c r="AB53" s="199"/>
      <c r="AC53" s="33" t="s">
        <v>71</v>
      </c>
      <c r="AD53" s="50"/>
      <c r="AE53" s="90">
        <f>M53*(1+VAT_2025)/(1+VAT_2022)</f>
        <v>8.8945043478260866E-3</v>
      </c>
      <c r="AF53" s="91">
        <f>N53*(1+VAT_2025)/(1+VAT_2022)</f>
        <v>1.7789008695652173E-2</v>
      </c>
      <c r="AG53" s="726"/>
      <c r="AH53" s="91">
        <f t="shared" si="26"/>
        <v>8.8945043478260864E-4</v>
      </c>
      <c r="AI53" s="90">
        <f t="shared" si="26"/>
        <v>1.7789008695652173E-3</v>
      </c>
      <c r="AJ53" s="729"/>
      <c r="AL53" s="2" t="b">
        <f t="shared" si="27"/>
        <v>1</v>
      </c>
      <c r="AM53" s="2" t="b">
        <f t="shared" si="27"/>
        <v>1</v>
      </c>
      <c r="AN53" s="2" t="b">
        <f t="shared" si="27"/>
        <v>1</v>
      </c>
      <c r="AO53" s="2" t="b">
        <f t="shared" si="23"/>
        <v>1</v>
      </c>
      <c r="AP53" s="2" t="b">
        <f t="shared" si="23"/>
        <v>1</v>
      </c>
      <c r="AQ53" s="2" t="b">
        <f t="shared" si="23"/>
        <v>1</v>
      </c>
      <c r="AR53" s="2" t="b">
        <f t="shared" si="23"/>
        <v>1</v>
      </c>
      <c r="AS53" s="2" t="b">
        <f t="shared" si="23"/>
        <v>1</v>
      </c>
    </row>
    <row r="54" spans="2:45">
      <c r="B54" s="220"/>
      <c r="C54" s="163"/>
      <c r="D54" s="790" t="s">
        <v>64</v>
      </c>
      <c r="E54" s="717">
        <f>N54/(1+VAT_2022)</f>
        <v>1.8156521739130435E-5</v>
      </c>
      <c r="F54" s="784"/>
      <c r="G54" s="718" t="s">
        <v>64</v>
      </c>
      <c r="H54" s="716" t="s">
        <v>64</v>
      </c>
      <c r="I54" s="786"/>
      <c r="K54" s="220"/>
      <c r="L54" s="163"/>
      <c r="M54" s="790" t="s">
        <v>64</v>
      </c>
      <c r="N54" s="717">
        <v>2.088E-5</v>
      </c>
      <c r="O54" s="784"/>
      <c r="P54" s="718" t="s">
        <v>64</v>
      </c>
      <c r="Q54" s="716" t="s">
        <v>64</v>
      </c>
      <c r="R54" s="786"/>
      <c r="S54" s="199"/>
      <c r="T54" s="220"/>
      <c r="U54" s="163"/>
      <c r="V54" s="790" t="s">
        <v>64</v>
      </c>
      <c r="W54" s="717">
        <f>E54*(1+VAT_2025)</f>
        <v>2.0970782608695653E-5</v>
      </c>
      <c r="X54" s="784"/>
      <c r="Y54" s="718" t="s">
        <v>64</v>
      </c>
      <c r="Z54" s="716" t="s">
        <v>64</v>
      </c>
      <c r="AA54" s="786"/>
      <c r="AB54" s="199"/>
      <c r="AC54" s="33"/>
      <c r="AD54" s="50"/>
      <c r="AE54" s="660" t="s">
        <v>64</v>
      </c>
      <c r="AF54" s="686">
        <f>N54*(1+VAT_2025)/(1+VAT_2022)</f>
        <v>2.0970782608695657E-5</v>
      </c>
      <c r="AG54" s="726"/>
      <c r="AH54" s="661" t="s">
        <v>64</v>
      </c>
      <c r="AI54" s="660" t="s">
        <v>64</v>
      </c>
      <c r="AJ54" s="729"/>
      <c r="AL54" s="2" t="b">
        <f t="shared" si="27"/>
        <v>1</v>
      </c>
      <c r="AM54" s="2" t="b">
        <f t="shared" si="27"/>
        <v>1</v>
      </c>
      <c r="AN54" s="2" t="b">
        <f t="shared" si="27"/>
        <v>1</v>
      </c>
      <c r="AO54" s="2" t="b">
        <f t="shared" si="23"/>
        <v>1</v>
      </c>
      <c r="AP54" s="2" t="b">
        <f t="shared" si="23"/>
        <v>1</v>
      </c>
      <c r="AQ54" s="2" t="b">
        <f t="shared" si="23"/>
        <v>1</v>
      </c>
      <c r="AR54" s="2" t="b">
        <f t="shared" si="23"/>
        <v>1</v>
      </c>
      <c r="AS54" s="2" t="b">
        <f t="shared" si="23"/>
        <v>1</v>
      </c>
    </row>
    <row r="55" spans="2:45">
      <c r="B55" s="220" t="s">
        <v>72</v>
      </c>
      <c r="C55" s="163"/>
      <c r="D55" s="790"/>
      <c r="E55" s="717">
        <f>N55/(1+VAT_2022)</f>
        <v>0</v>
      </c>
      <c r="F55" s="784"/>
      <c r="G55" s="718"/>
      <c r="H55" s="716"/>
      <c r="I55" s="786"/>
      <c r="K55" s="220" t="s">
        <v>72</v>
      </c>
      <c r="L55" s="163"/>
      <c r="M55" s="790"/>
      <c r="N55" s="717"/>
      <c r="O55" s="784"/>
      <c r="P55" s="718"/>
      <c r="Q55" s="716"/>
      <c r="R55" s="786"/>
      <c r="S55" s="199"/>
      <c r="T55" s="220" t="s">
        <v>72</v>
      </c>
      <c r="U55" s="163"/>
      <c r="V55" s="790"/>
      <c r="W55" s="717">
        <f>E55*(1+VAT_2025)</f>
        <v>0</v>
      </c>
      <c r="X55" s="784"/>
      <c r="Y55" s="718"/>
      <c r="Z55" s="716"/>
      <c r="AA55" s="786"/>
      <c r="AB55" s="199"/>
      <c r="AC55" s="33" t="s">
        <v>72</v>
      </c>
      <c r="AD55" s="50"/>
      <c r="AE55" s="660"/>
      <c r="AF55" s="686">
        <f>N55*(1+VAT_2025)</f>
        <v>0</v>
      </c>
      <c r="AG55" s="726"/>
      <c r="AH55" s="661"/>
      <c r="AI55" s="660"/>
      <c r="AJ55" s="729"/>
      <c r="AL55" s="2" t="b">
        <f t="shared" si="27"/>
        <v>1</v>
      </c>
      <c r="AM55" s="2" t="b">
        <f t="shared" si="27"/>
        <v>1</v>
      </c>
      <c r="AN55" s="2" t="b">
        <f t="shared" si="27"/>
        <v>1</v>
      </c>
      <c r="AO55" s="2" t="b">
        <f t="shared" si="23"/>
        <v>1</v>
      </c>
      <c r="AP55" s="2" t="b">
        <f t="shared" si="23"/>
        <v>1</v>
      </c>
      <c r="AQ55" s="2" t="b">
        <f t="shared" si="23"/>
        <v>1</v>
      </c>
      <c r="AR55" s="2" t="b">
        <f t="shared" si="23"/>
        <v>1</v>
      </c>
      <c r="AS55" s="2" t="b">
        <f t="shared" si="23"/>
        <v>1</v>
      </c>
    </row>
    <row r="56" spans="2:45">
      <c r="B56" s="220" t="s">
        <v>73</v>
      </c>
      <c r="C56" s="163"/>
      <c r="D56" s="790"/>
      <c r="E56" s="717">
        <f>N56/(1+VAT_2022)</f>
        <v>0</v>
      </c>
      <c r="F56" s="784"/>
      <c r="G56" s="718"/>
      <c r="H56" s="716"/>
      <c r="I56" s="786"/>
      <c r="K56" s="220" t="s">
        <v>73</v>
      </c>
      <c r="L56" s="163"/>
      <c r="M56" s="790"/>
      <c r="N56" s="717"/>
      <c r="O56" s="784"/>
      <c r="P56" s="718"/>
      <c r="Q56" s="716"/>
      <c r="R56" s="786"/>
      <c r="S56" s="199"/>
      <c r="T56" s="220" t="s">
        <v>73</v>
      </c>
      <c r="U56" s="163"/>
      <c r="V56" s="790"/>
      <c r="W56" s="717">
        <f>E56*(1+VAT_2025)</f>
        <v>0</v>
      </c>
      <c r="X56" s="784"/>
      <c r="Y56" s="718"/>
      <c r="Z56" s="716"/>
      <c r="AA56" s="786"/>
      <c r="AB56" s="199"/>
      <c r="AC56" s="33" t="s">
        <v>73</v>
      </c>
      <c r="AD56" s="50"/>
      <c r="AE56" s="660"/>
      <c r="AF56" s="686">
        <f>N56*(1+VAT_2025)</f>
        <v>0</v>
      </c>
      <c r="AG56" s="726"/>
      <c r="AH56" s="661"/>
      <c r="AI56" s="660"/>
      <c r="AJ56" s="729"/>
      <c r="AL56" s="2" t="b">
        <f t="shared" si="27"/>
        <v>1</v>
      </c>
      <c r="AM56" s="2" t="b">
        <f t="shared" si="27"/>
        <v>1</v>
      </c>
      <c r="AN56" s="2" t="b">
        <f t="shared" si="27"/>
        <v>1</v>
      </c>
      <c r="AO56" s="2" t="b">
        <f t="shared" si="23"/>
        <v>1</v>
      </c>
      <c r="AP56" s="2" t="b">
        <f t="shared" si="23"/>
        <v>1</v>
      </c>
      <c r="AQ56" s="2" t="b">
        <f t="shared" si="23"/>
        <v>1</v>
      </c>
      <c r="AR56" s="2" t="b">
        <f t="shared" si="23"/>
        <v>1</v>
      </c>
      <c r="AS56" s="2" t="b">
        <f t="shared" si="23"/>
        <v>1</v>
      </c>
    </row>
    <row r="57" spans="2:45">
      <c r="B57" s="220" t="s">
        <v>74</v>
      </c>
      <c r="C57" s="163"/>
      <c r="D57" s="790"/>
      <c r="E57" s="717">
        <f>N57/(1+VAT_2022)</f>
        <v>0</v>
      </c>
      <c r="F57" s="784"/>
      <c r="G57" s="718"/>
      <c r="H57" s="716"/>
      <c r="I57" s="786"/>
      <c r="K57" s="220" t="s">
        <v>74</v>
      </c>
      <c r="L57" s="163"/>
      <c r="M57" s="790"/>
      <c r="N57" s="717"/>
      <c r="O57" s="784"/>
      <c r="P57" s="718"/>
      <c r="Q57" s="716"/>
      <c r="R57" s="786"/>
      <c r="S57" s="199"/>
      <c r="T57" s="220" t="s">
        <v>74</v>
      </c>
      <c r="U57" s="163"/>
      <c r="V57" s="790"/>
      <c r="W57" s="717">
        <f>E57*(1+VAT_2025)</f>
        <v>0</v>
      </c>
      <c r="X57" s="784"/>
      <c r="Y57" s="718"/>
      <c r="Z57" s="716"/>
      <c r="AA57" s="786"/>
      <c r="AB57" s="199"/>
      <c r="AC57" s="33" t="s">
        <v>74</v>
      </c>
      <c r="AD57" s="50"/>
      <c r="AE57" s="660"/>
      <c r="AF57" s="686">
        <f>N57*(1+VAT_2025)</f>
        <v>0</v>
      </c>
      <c r="AG57" s="726"/>
      <c r="AH57" s="661"/>
      <c r="AI57" s="660"/>
      <c r="AJ57" s="729"/>
      <c r="AL57" s="2" t="b">
        <f t="shared" si="27"/>
        <v>1</v>
      </c>
      <c r="AM57" s="2" t="b">
        <f t="shared" si="27"/>
        <v>1</v>
      </c>
      <c r="AN57" s="2" t="b">
        <f t="shared" si="27"/>
        <v>1</v>
      </c>
      <c r="AO57" s="2" t="b">
        <f t="shared" si="23"/>
        <v>1</v>
      </c>
      <c r="AP57" s="2" t="b">
        <f t="shared" si="23"/>
        <v>1</v>
      </c>
      <c r="AQ57" s="2" t="b">
        <f t="shared" si="23"/>
        <v>1</v>
      </c>
      <c r="AR57" s="2" t="b">
        <f t="shared" si="23"/>
        <v>1</v>
      </c>
      <c r="AS57" s="2" t="b">
        <f t="shared" si="23"/>
        <v>1</v>
      </c>
    </row>
    <row r="58" spans="2:45">
      <c r="B58" s="239" t="s">
        <v>75</v>
      </c>
      <c r="C58" s="163"/>
      <c r="D58" s="240"/>
      <c r="E58" s="147"/>
      <c r="F58" s="784"/>
      <c r="G58" s="168"/>
      <c r="H58" s="166"/>
      <c r="I58" s="786"/>
      <c r="K58" s="239" t="s">
        <v>75</v>
      </c>
      <c r="L58" s="163"/>
      <c r="M58" s="240"/>
      <c r="N58" s="147"/>
      <c r="O58" s="784"/>
      <c r="P58" s="168"/>
      <c r="Q58" s="166"/>
      <c r="R58" s="786"/>
      <c r="S58" s="199"/>
      <c r="T58" s="239" t="s">
        <v>75</v>
      </c>
      <c r="U58" s="163"/>
      <c r="V58" s="240"/>
      <c r="W58" s="147"/>
      <c r="X58" s="784"/>
      <c r="Y58" s="168"/>
      <c r="Z58" s="166"/>
      <c r="AA58" s="786"/>
      <c r="AB58" s="199"/>
      <c r="AC58" s="49" t="s">
        <v>75</v>
      </c>
      <c r="AD58" s="50"/>
      <c r="AE58" s="90"/>
      <c r="AF58" s="91"/>
      <c r="AG58" s="726"/>
      <c r="AH58" s="55"/>
      <c r="AI58" s="53"/>
      <c r="AJ58" s="729"/>
      <c r="AL58" s="2" t="b">
        <f t="shared" si="27"/>
        <v>1</v>
      </c>
      <c r="AM58" s="2" t="b">
        <f t="shared" si="27"/>
        <v>1</v>
      </c>
      <c r="AN58" s="2" t="b">
        <f t="shared" si="27"/>
        <v>1</v>
      </c>
      <c r="AO58" s="2" t="b">
        <f t="shared" si="23"/>
        <v>1</v>
      </c>
      <c r="AP58" s="2" t="b">
        <f t="shared" si="23"/>
        <v>1</v>
      </c>
      <c r="AQ58" s="2" t="b">
        <f t="shared" si="23"/>
        <v>1</v>
      </c>
      <c r="AR58" s="2" t="b">
        <f t="shared" si="23"/>
        <v>1</v>
      </c>
      <c r="AS58" s="2" t="b">
        <f t="shared" si="23"/>
        <v>1</v>
      </c>
    </row>
    <row r="59" spans="2:45">
      <c r="B59" s="220" t="s">
        <v>76</v>
      </c>
      <c r="C59" s="163"/>
      <c r="D59" s="169">
        <f t="shared" ref="D59:E62" si="28">M59/(1+VAT_2022)</f>
        <v>6.8243478260869564E-5</v>
      </c>
      <c r="E59" s="147">
        <f t="shared" si="28"/>
        <v>1.3648695652173913E-4</v>
      </c>
      <c r="F59" s="784"/>
      <c r="G59" s="147">
        <f t="shared" ref="G59:H62" si="29">D59/10</f>
        <v>6.8243478260869561E-6</v>
      </c>
      <c r="H59" s="169">
        <f t="shared" si="29"/>
        <v>1.3648695652173912E-5</v>
      </c>
      <c r="I59" s="786"/>
      <c r="K59" s="220" t="s">
        <v>76</v>
      </c>
      <c r="L59" s="163"/>
      <c r="M59" s="169">
        <v>7.8479999999999994E-5</v>
      </c>
      <c r="N59" s="147">
        <v>1.5695999999999999E-4</v>
      </c>
      <c r="O59" s="784"/>
      <c r="P59" s="147">
        <v>7.8499999999999994E-6</v>
      </c>
      <c r="Q59" s="169">
        <v>1.5696E-5</v>
      </c>
      <c r="R59" s="786"/>
      <c r="S59" s="199"/>
      <c r="T59" s="220" t="s">
        <v>76</v>
      </c>
      <c r="U59" s="163"/>
      <c r="V59" s="169">
        <f t="shared" ref="V59:W62" si="30">D59*(1+VAT_2025)</f>
        <v>7.8821217391304349E-5</v>
      </c>
      <c r="W59" s="147">
        <f t="shared" si="30"/>
        <v>1.576424347826087E-4</v>
      </c>
      <c r="X59" s="784"/>
      <c r="Y59" s="147">
        <f t="shared" ref="Y59:Z62" si="31">V59/10</f>
        <v>7.8821217391304343E-6</v>
      </c>
      <c r="Z59" s="169">
        <f t="shared" si="31"/>
        <v>1.5764243478260869E-5</v>
      </c>
      <c r="AA59" s="786"/>
      <c r="AB59" s="199"/>
      <c r="AC59" s="33" t="s">
        <v>76</v>
      </c>
      <c r="AD59" s="50"/>
      <c r="AE59" s="90">
        <f t="shared" ref="AE59:AF62" si="32">M59*(1+VAT_2025)/(1+VAT_2022)</f>
        <v>7.8821217391304349E-5</v>
      </c>
      <c r="AF59" s="91">
        <f t="shared" si="32"/>
        <v>1.576424347826087E-4</v>
      </c>
      <c r="AG59" s="726"/>
      <c r="AH59" s="91">
        <f t="shared" ref="AH59:AI62" si="33">AE59/10</f>
        <v>7.8821217391304343E-6</v>
      </c>
      <c r="AI59" s="90">
        <f t="shared" si="33"/>
        <v>1.5764243478260869E-5</v>
      </c>
      <c r="AJ59" s="729"/>
      <c r="AL59" s="2" t="b">
        <f t="shared" si="27"/>
        <v>1</v>
      </c>
      <c r="AM59" s="2" t="b">
        <f t="shared" si="27"/>
        <v>1</v>
      </c>
      <c r="AN59" s="2" t="b">
        <f t="shared" si="27"/>
        <v>1</v>
      </c>
      <c r="AO59" s="2" t="b">
        <f t="shared" si="23"/>
        <v>1</v>
      </c>
      <c r="AP59" s="2" t="b">
        <f t="shared" si="23"/>
        <v>1</v>
      </c>
      <c r="AQ59" s="2" t="b">
        <f t="shared" si="23"/>
        <v>1</v>
      </c>
      <c r="AR59" s="2" t="b">
        <f t="shared" si="23"/>
        <v>1</v>
      </c>
      <c r="AS59" s="2" t="b">
        <f t="shared" si="23"/>
        <v>1</v>
      </c>
    </row>
    <row r="60" spans="2:45">
      <c r="B60" s="220" t="s">
        <v>77</v>
      </c>
      <c r="C60" s="163"/>
      <c r="D60" s="169">
        <f t="shared" si="28"/>
        <v>9.078260869565219E-5</v>
      </c>
      <c r="E60" s="147">
        <f t="shared" si="28"/>
        <v>1.8156521739130438E-4</v>
      </c>
      <c r="F60" s="784"/>
      <c r="G60" s="147">
        <f t="shared" si="29"/>
        <v>9.0782608695652194E-6</v>
      </c>
      <c r="H60" s="169">
        <f t="shared" si="29"/>
        <v>1.8156521739130439E-5</v>
      </c>
      <c r="I60" s="786"/>
      <c r="K60" s="220" t="s">
        <v>77</v>
      </c>
      <c r="L60" s="163"/>
      <c r="M60" s="169">
        <v>1.044E-4</v>
      </c>
      <c r="N60" s="147">
        <v>2.0880000000000001E-4</v>
      </c>
      <c r="O60" s="784"/>
      <c r="P60" s="147">
        <v>1.044E-5</v>
      </c>
      <c r="Q60" s="169">
        <v>2.088E-5</v>
      </c>
      <c r="R60" s="786"/>
      <c r="S60" s="199"/>
      <c r="T60" s="220" t="s">
        <v>77</v>
      </c>
      <c r="U60" s="163"/>
      <c r="V60" s="169">
        <f t="shared" si="30"/>
        <v>1.0485391304347829E-4</v>
      </c>
      <c r="W60" s="147">
        <f t="shared" si="30"/>
        <v>2.0970782608695657E-4</v>
      </c>
      <c r="X60" s="784"/>
      <c r="Y60" s="147">
        <f t="shared" si="31"/>
        <v>1.0485391304347828E-5</v>
      </c>
      <c r="Z60" s="169">
        <f t="shared" si="31"/>
        <v>2.0970782608695657E-5</v>
      </c>
      <c r="AA60" s="786"/>
      <c r="AB60" s="199"/>
      <c r="AC60" s="33" t="s">
        <v>77</v>
      </c>
      <c r="AD60" s="50"/>
      <c r="AE60" s="90">
        <f t="shared" si="32"/>
        <v>1.0485391304347827E-4</v>
      </c>
      <c r="AF60" s="91">
        <f t="shared" si="32"/>
        <v>2.0970782608695655E-4</v>
      </c>
      <c r="AG60" s="726"/>
      <c r="AH60" s="91">
        <f t="shared" si="33"/>
        <v>1.0485391304347827E-5</v>
      </c>
      <c r="AI60" s="90">
        <f t="shared" si="33"/>
        <v>2.0970782608695653E-5</v>
      </c>
      <c r="AJ60" s="729"/>
      <c r="AL60" s="2" t="b">
        <f t="shared" si="27"/>
        <v>1</v>
      </c>
      <c r="AM60" s="2" t="b">
        <f t="shared" si="27"/>
        <v>1</v>
      </c>
      <c r="AN60" s="2" t="b">
        <f t="shared" si="27"/>
        <v>1</v>
      </c>
      <c r="AO60" s="2" t="b">
        <f t="shared" si="23"/>
        <v>1</v>
      </c>
      <c r="AP60" s="2" t="b">
        <f t="shared" si="23"/>
        <v>1</v>
      </c>
      <c r="AQ60" s="2" t="b">
        <f t="shared" si="23"/>
        <v>1</v>
      </c>
      <c r="AR60" s="2" t="b">
        <f t="shared" si="23"/>
        <v>1</v>
      </c>
      <c r="AS60" s="2" t="b">
        <f t="shared" si="23"/>
        <v>1</v>
      </c>
    </row>
    <row r="61" spans="2:45">
      <c r="B61" s="242" t="s">
        <v>78</v>
      </c>
      <c r="C61" s="163"/>
      <c r="D61" s="169">
        <f t="shared" si="28"/>
        <v>7.7008695652173919E-5</v>
      </c>
      <c r="E61" s="147">
        <f t="shared" si="28"/>
        <v>1.5401739130434784E-4</v>
      </c>
      <c r="F61" s="784"/>
      <c r="G61" s="147">
        <f t="shared" si="29"/>
        <v>7.7008695652173926E-6</v>
      </c>
      <c r="H61" s="169">
        <f t="shared" si="29"/>
        <v>1.5401739130434785E-5</v>
      </c>
      <c r="I61" s="786"/>
      <c r="K61" s="242" t="s">
        <v>78</v>
      </c>
      <c r="L61" s="163"/>
      <c r="M61" s="169">
        <v>8.8560000000000006E-5</v>
      </c>
      <c r="N61" s="147">
        <v>1.7712000000000001E-4</v>
      </c>
      <c r="O61" s="784"/>
      <c r="P61" s="147">
        <v>8.8599999999999999E-6</v>
      </c>
      <c r="Q61" s="169">
        <v>1.7711999999999999E-5</v>
      </c>
      <c r="R61" s="786"/>
      <c r="S61" s="199"/>
      <c r="T61" s="242" t="s">
        <v>78</v>
      </c>
      <c r="U61" s="163"/>
      <c r="V61" s="169">
        <f t="shared" si="30"/>
        <v>8.8945043478260878E-5</v>
      </c>
      <c r="W61" s="147">
        <f t="shared" si="30"/>
        <v>1.7789008695652176E-4</v>
      </c>
      <c r="X61" s="784"/>
      <c r="Y61" s="147">
        <f t="shared" si="31"/>
        <v>8.8945043478260874E-6</v>
      </c>
      <c r="Z61" s="169">
        <f t="shared" si="31"/>
        <v>1.7789008695652175E-5</v>
      </c>
      <c r="AA61" s="786"/>
      <c r="AB61" s="199"/>
      <c r="AC61" s="7" t="s">
        <v>78</v>
      </c>
      <c r="AD61" s="50"/>
      <c r="AE61" s="90">
        <f t="shared" si="32"/>
        <v>8.8945043478260878E-5</v>
      </c>
      <c r="AF61" s="91">
        <f t="shared" si="32"/>
        <v>1.7789008695652176E-4</v>
      </c>
      <c r="AG61" s="726"/>
      <c r="AH61" s="91">
        <f t="shared" si="33"/>
        <v>8.8945043478260874E-6</v>
      </c>
      <c r="AI61" s="90">
        <f t="shared" si="33"/>
        <v>1.7789008695652175E-5</v>
      </c>
      <c r="AJ61" s="729"/>
      <c r="AL61" s="2" t="b">
        <f t="shared" si="27"/>
        <v>1</v>
      </c>
      <c r="AM61" s="2" t="b">
        <f t="shared" si="27"/>
        <v>1</v>
      </c>
      <c r="AN61" s="2" t="b">
        <f t="shared" si="27"/>
        <v>1</v>
      </c>
      <c r="AO61" s="2" t="b">
        <f t="shared" si="23"/>
        <v>1</v>
      </c>
      <c r="AP61" s="2" t="b">
        <f t="shared" si="23"/>
        <v>1</v>
      </c>
      <c r="AQ61" s="2" t="b">
        <f t="shared" si="23"/>
        <v>1</v>
      </c>
      <c r="AR61" s="2" t="b">
        <f t="shared" si="23"/>
        <v>1</v>
      </c>
      <c r="AS61" s="2" t="b">
        <f t="shared" si="23"/>
        <v>1</v>
      </c>
    </row>
    <row r="62" spans="2:45">
      <c r="B62" s="243" t="s">
        <v>79</v>
      </c>
      <c r="C62" s="175"/>
      <c r="D62" s="169">
        <f t="shared" si="28"/>
        <v>9.078260869565219E-5</v>
      </c>
      <c r="E62" s="120">
        <f t="shared" si="28"/>
        <v>1.8156521739130438E-4</v>
      </c>
      <c r="F62" s="785"/>
      <c r="G62" s="120">
        <f t="shared" si="29"/>
        <v>9.0782608695652194E-6</v>
      </c>
      <c r="H62" s="169">
        <f t="shared" si="29"/>
        <v>1.8156521739130439E-5</v>
      </c>
      <c r="I62" s="787"/>
      <c r="K62" s="243" t="s">
        <v>79</v>
      </c>
      <c r="L62" s="175"/>
      <c r="M62" s="169">
        <v>1.044E-4</v>
      </c>
      <c r="N62" s="120">
        <v>2.0880000000000001E-4</v>
      </c>
      <c r="O62" s="785"/>
      <c r="P62" s="120">
        <v>1.044E-5</v>
      </c>
      <c r="Q62" s="169">
        <v>2.088E-5</v>
      </c>
      <c r="R62" s="787"/>
      <c r="S62" s="199"/>
      <c r="T62" s="243" t="s">
        <v>79</v>
      </c>
      <c r="U62" s="175"/>
      <c r="V62" s="169">
        <f t="shared" si="30"/>
        <v>1.0485391304347829E-4</v>
      </c>
      <c r="W62" s="120">
        <f t="shared" si="30"/>
        <v>2.0970782608695657E-4</v>
      </c>
      <c r="X62" s="785"/>
      <c r="Y62" s="120">
        <f t="shared" si="31"/>
        <v>1.0485391304347828E-5</v>
      </c>
      <c r="Z62" s="169">
        <f t="shared" si="31"/>
        <v>2.0970782608695657E-5</v>
      </c>
      <c r="AA62" s="787"/>
      <c r="AB62" s="199"/>
      <c r="AC62" s="58" t="s">
        <v>79</v>
      </c>
      <c r="AD62" s="59"/>
      <c r="AE62" s="90">
        <f t="shared" si="32"/>
        <v>1.0485391304347827E-4</v>
      </c>
      <c r="AF62" s="81">
        <f t="shared" si="32"/>
        <v>2.0970782608695655E-4</v>
      </c>
      <c r="AG62" s="727"/>
      <c r="AH62" s="81">
        <f t="shared" si="33"/>
        <v>1.0485391304347827E-5</v>
      </c>
      <c r="AI62" s="90">
        <f t="shared" si="33"/>
        <v>2.0970782608695653E-5</v>
      </c>
      <c r="AJ62" s="730"/>
      <c r="AL62" s="2" t="b">
        <f t="shared" si="27"/>
        <v>1</v>
      </c>
      <c r="AM62" s="2" t="b">
        <f t="shared" si="27"/>
        <v>1</v>
      </c>
      <c r="AN62" s="2" t="b">
        <f t="shared" si="27"/>
        <v>1</v>
      </c>
      <c r="AO62" s="2" t="b">
        <f t="shared" si="23"/>
        <v>1</v>
      </c>
      <c r="AP62" s="2" t="b">
        <f t="shared" si="23"/>
        <v>1</v>
      </c>
      <c r="AQ62" s="2" t="b">
        <f t="shared" si="23"/>
        <v>1</v>
      </c>
      <c r="AR62" s="2" t="b">
        <f t="shared" si="23"/>
        <v>1</v>
      </c>
      <c r="AS62" s="2" t="b">
        <f t="shared" si="23"/>
        <v>1</v>
      </c>
    </row>
    <row r="63" spans="2:45" ht="16" thickBot="1">
      <c r="B63" s="791" t="s">
        <v>80</v>
      </c>
      <c r="C63" s="792"/>
      <c r="D63" s="792"/>
      <c r="E63" s="792"/>
      <c r="F63" s="792"/>
      <c r="G63" s="792"/>
      <c r="H63" s="792"/>
      <c r="I63" s="793"/>
      <c r="K63" s="791" t="s">
        <v>80</v>
      </c>
      <c r="L63" s="792"/>
      <c r="M63" s="792"/>
      <c r="N63" s="792"/>
      <c r="O63" s="792"/>
      <c r="P63" s="792"/>
      <c r="Q63" s="792"/>
      <c r="R63" s="793"/>
      <c r="S63" s="199"/>
      <c r="T63" s="791" t="s">
        <v>80</v>
      </c>
      <c r="U63" s="792"/>
      <c r="V63" s="792"/>
      <c r="W63" s="792"/>
      <c r="X63" s="792"/>
      <c r="Y63" s="792"/>
      <c r="Z63" s="792"/>
      <c r="AA63" s="793"/>
      <c r="AB63" s="199"/>
      <c r="AC63" s="664" t="s">
        <v>80</v>
      </c>
      <c r="AD63" s="664"/>
      <c r="AE63" s="664"/>
      <c r="AF63" s="664"/>
      <c r="AG63" s="664"/>
      <c r="AH63" s="664"/>
      <c r="AI63" s="664"/>
      <c r="AJ63" s="664"/>
      <c r="AL63" s="2" t="b">
        <f t="shared" si="27"/>
        <v>1</v>
      </c>
      <c r="AM63" s="2" t="b">
        <f t="shared" si="27"/>
        <v>1</v>
      </c>
      <c r="AN63" s="2" t="b">
        <f t="shared" si="27"/>
        <v>1</v>
      </c>
      <c r="AO63" s="2" t="b">
        <f t="shared" si="23"/>
        <v>1</v>
      </c>
      <c r="AP63" s="2" t="b">
        <f t="shared" si="23"/>
        <v>1</v>
      </c>
      <c r="AQ63" s="2" t="b">
        <f t="shared" si="23"/>
        <v>1</v>
      </c>
      <c r="AR63" s="2" t="b">
        <f t="shared" si="23"/>
        <v>1</v>
      </c>
      <c r="AS63" s="2" t="b">
        <f t="shared" si="23"/>
        <v>1</v>
      </c>
    </row>
    <row r="64" spans="2:45" ht="15.65" customHeight="1">
      <c r="B64" s="244"/>
      <c r="C64" s="245"/>
      <c r="D64" s="794" t="s">
        <v>81</v>
      </c>
      <c r="E64" s="794"/>
      <c r="F64" s="794"/>
      <c r="G64" s="794" t="s">
        <v>82</v>
      </c>
      <c r="H64" s="794"/>
      <c r="I64" s="795"/>
      <c r="K64" s="244"/>
      <c r="L64" s="245"/>
      <c r="M64" s="794" t="s">
        <v>81</v>
      </c>
      <c r="N64" s="794"/>
      <c r="O64" s="794"/>
      <c r="P64" s="794" t="s">
        <v>82</v>
      </c>
      <c r="Q64" s="794"/>
      <c r="R64" s="795"/>
      <c r="S64" s="199"/>
      <c r="T64" s="244"/>
      <c r="U64" s="245"/>
      <c r="V64" s="794" t="s">
        <v>81</v>
      </c>
      <c r="W64" s="794"/>
      <c r="X64" s="794"/>
      <c r="Y64" s="794" t="s">
        <v>82</v>
      </c>
      <c r="Z64" s="794"/>
      <c r="AA64" s="795"/>
      <c r="AB64" s="199"/>
      <c r="AC64" s="14"/>
      <c r="AD64" s="14"/>
      <c r="AE64" s="664" t="s">
        <v>81</v>
      </c>
      <c r="AF64" s="664"/>
      <c r="AG64" s="664"/>
      <c r="AH64" s="665" t="s">
        <v>82</v>
      </c>
      <c r="AI64" s="665"/>
      <c r="AJ64" s="665"/>
      <c r="AL64" s="2" t="b">
        <f t="shared" si="27"/>
        <v>1</v>
      </c>
      <c r="AM64" s="2" t="b">
        <f t="shared" si="27"/>
        <v>1</v>
      </c>
      <c r="AN64" s="2" t="b">
        <f t="shared" si="27"/>
        <v>1</v>
      </c>
      <c r="AO64" s="2" t="b">
        <f t="shared" si="23"/>
        <v>1</v>
      </c>
      <c r="AP64" s="2" t="b">
        <f t="shared" si="23"/>
        <v>1</v>
      </c>
      <c r="AQ64" s="2" t="b">
        <f t="shared" si="23"/>
        <v>1</v>
      </c>
      <c r="AR64" s="2" t="b">
        <f t="shared" si="23"/>
        <v>1</v>
      </c>
      <c r="AS64" s="2" t="b">
        <f t="shared" si="23"/>
        <v>1</v>
      </c>
    </row>
    <row r="65" spans="2:45">
      <c r="B65" s="246" t="s">
        <v>3</v>
      </c>
      <c r="C65" s="126" t="s">
        <v>4</v>
      </c>
      <c r="D65" s="732" t="s">
        <v>5</v>
      </c>
      <c r="E65" s="732"/>
      <c r="F65" s="126" t="s">
        <v>6</v>
      </c>
      <c r="G65" s="732" t="s">
        <v>5</v>
      </c>
      <c r="H65" s="732"/>
      <c r="I65" s="238" t="s">
        <v>6</v>
      </c>
      <c r="K65" s="246" t="s">
        <v>3</v>
      </c>
      <c r="L65" s="126" t="s">
        <v>4</v>
      </c>
      <c r="M65" s="732" t="s">
        <v>5</v>
      </c>
      <c r="N65" s="732"/>
      <c r="O65" s="126" t="s">
        <v>6</v>
      </c>
      <c r="P65" s="732" t="s">
        <v>5</v>
      </c>
      <c r="Q65" s="732"/>
      <c r="R65" s="238" t="s">
        <v>6</v>
      </c>
      <c r="S65" s="199"/>
      <c r="T65" s="246" t="s">
        <v>3</v>
      </c>
      <c r="U65" s="126" t="s">
        <v>4</v>
      </c>
      <c r="V65" s="732" t="s">
        <v>5</v>
      </c>
      <c r="W65" s="732"/>
      <c r="X65" s="126" t="s">
        <v>6</v>
      </c>
      <c r="Y65" s="732" t="s">
        <v>5</v>
      </c>
      <c r="Z65" s="732"/>
      <c r="AA65" s="238" t="s">
        <v>6</v>
      </c>
      <c r="AB65" s="199"/>
      <c r="AC65" s="17" t="s">
        <v>3</v>
      </c>
      <c r="AD65" s="48" t="s">
        <v>4</v>
      </c>
      <c r="AE65" s="664" t="s">
        <v>5</v>
      </c>
      <c r="AF65" s="664"/>
      <c r="AG65" s="61" t="s">
        <v>6</v>
      </c>
      <c r="AH65" s="664" t="s">
        <v>5</v>
      </c>
      <c r="AI65" s="664"/>
      <c r="AJ65" s="48" t="s">
        <v>6</v>
      </c>
      <c r="AL65" s="2" t="b">
        <f t="shared" si="27"/>
        <v>1</v>
      </c>
      <c r="AM65" s="2" t="b">
        <f t="shared" si="27"/>
        <v>1</v>
      </c>
      <c r="AN65" s="2" t="b">
        <f t="shared" si="27"/>
        <v>1</v>
      </c>
      <c r="AO65" s="2" t="b">
        <f t="shared" si="23"/>
        <v>1</v>
      </c>
      <c r="AP65" s="2" t="b">
        <f t="shared" si="23"/>
        <v>1</v>
      </c>
      <c r="AQ65" s="2" t="b">
        <f t="shared" si="23"/>
        <v>1</v>
      </c>
      <c r="AR65" s="2" t="b">
        <f t="shared" si="23"/>
        <v>1</v>
      </c>
      <c r="AS65" s="2" t="b">
        <f t="shared" si="23"/>
        <v>1</v>
      </c>
    </row>
    <row r="66" spans="2:45">
      <c r="B66" s="246" t="s">
        <v>83</v>
      </c>
      <c r="C66" s="122"/>
      <c r="D66" s="734"/>
      <c r="E66" s="734"/>
      <c r="F66" s="134"/>
      <c r="G66" s="734"/>
      <c r="H66" s="734"/>
      <c r="I66" s="247"/>
      <c r="K66" s="246" t="s">
        <v>83</v>
      </c>
      <c r="L66" s="122"/>
      <c r="M66" s="734"/>
      <c r="N66" s="734"/>
      <c r="O66" s="134"/>
      <c r="P66" s="734"/>
      <c r="Q66" s="734"/>
      <c r="R66" s="247"/>
      <c r="S66" s="199"/>
      <c r="T66" s="246" t="s">
        <v>83</v>
      </c>
      <c r="U66" s="122"/>
      <c r="V66" s="734"/>
      <c r="W66" s="734"/>
      <c r="X66" s="134"/>
      <c r="Y66" s="734"/>
      <c r="Z66" s="734"/>
      <c r="AA66" s="247"/>
      <c r="AB66" s="199"/>
      <c r="AC66" s="17" t="s">
        <v>83</v>
      </c>
      <c r="AD66" s="14"/>
      <c r="AE66" s="666"/>
      <c r="AF66" s="666"/>
      <c r="AG66" s="25"/>
      <c r="AH66" s="666"/>
      <c r="AI66" s="666"/>
      <c r="AJ66" s="65"/>
      <c r="AL66" s="2" t="b">
        <f t="shared" si="27"/>
        <v>1</v>
      </c>
      <c r="AM66" s="2" t="b">
        <f t="shared" si="27"/>
        <v>1</v>
      </c>
      <c r="AN66" s="2" t="b">
        <f t="shared" si="27"/>
        <v>1</v>
      </c>
      <c r="AO66" s="2" t="b">
        <f t="shared" si="23"/>
        <v>1</v>
      </c>
      <c r="AP66" s="2" t="b">
        <f t="shared" si="23"/>
        <v>1</v>
      </c>
      <c r="AQ66" s="2" t="b">
        <f t="shared" si="23"/>
        <v>1</v>
      </c>
      <c r="AR66" s="2" t="b">
        <f t="shared" si="23"/>
        <v>1</v>
      </c>
      <c r="AS66" s="2" t="b">
        <f t="shared" si="23"/>
        <v>1</v>
      </c>
    </row>
    <row r="67" spans="2:45">
      <c r="B67" s="248"/>
      <c r="C67" s="134"/>
      <c r="D67" s="704"/>
      <c r="E67" s="704"/>
      <c r="F67" s="178"/>
      <c r="G67" s="704"/>
      <c r="H67" s="704"/>
      <c r="I67" s="249"/>
      <c r="K67" s="248"/>
      <c r="L67" s="134"/>
      <c r="M67" s="704"/>
      <c r="N67" s="704"/>
      <c r="O67" s="178"/>
      <c r="P67" s="704"/>
      <c r="Q67" s="704"/>
      <c r="R67" s="249"/>
      <c r="S67" s="199"/>
      <c r="T67" s="248"/>
      <c r="U67" s="134"/>
      <c r="V67" s="704"/>
      <c r="W67" s="704"/>
      <c r="X67" s="178"/>
      <c r="Y67" s="704"/>
      <c r="Z67" s="704"/>
      <c r="AA67" s="249"/>
      <c r="AB67" s="199"/>
      <c r="AC67" s="40"/>
      <c r="AD67" s="25"/>
      <c r="AE67" s="647"/>
      <c r="AF67" s="647"/>
      <c r="AG67" s="95"/>
      <c r="AH67" s="647"/>
      <c r="AI67" s="647"/>
      <c r="AJ67" s="92"/>
      <c r="AL67" s="2" t="b">
        <f t="shared" si="27"/>
        <v>1</v>
      </c>
      <c r="AM67" s="2" t="b">
        <f t="shared" si="27"/>
        <v>1</v>
      </c>
      <c r="AN67" s="2" t="b">
        <f t="shared" si="27"/>
        <v>1</v>
      </c>
      <c r="AO67" s="2" t="b">
        <f t="shared" si="23"/>
        <v>1</v>
      </c>
      <c r="AP67" s="2" t="b">
        <f t="shared" si="23"/>
        <v>1</v>
      </c>
      <c r="AQ67" s="2" t="b">
        <f t="shared" si="23"/>
        <v>1</v>
      </c>
      <c r="AR67" s="2" t="b">
        <f t="shared" si="23"/>
        <v>1</v>
      </c>
      <c r="AS67" s="2" t="b">
        <f t="shared" si="23"/>
        <v>1</v>
      </c>
    </row>
    <row r="68" spans="2:45">
      <c r="B68" s="243" t="s">
        <v>84</v>
      </c>
      <c r="C68" s="143" t="s">
        <v>85</v>
      </c>
      <c r="D68" s="731">
        <f t="shared" ref="D68:F71" si="34">M68/(1+VAT_2022)</f>
        <v>17.547826086956523</v>
      </c>
      <c r="E68" s="731">
        <f t="shared" si="34"/>
        <v>0</v>
      </c>
      <c r="F68" s="261">
        <f t="shared" si="34"/>
        <v>17.547826086956523</v>
      </c>
      <c r="G68" s="731">
        <f>D68/10</f>
        <v>1.7547826086956522</v>
      </c>
      <c r="H68" s="731"/>
      <c r="I68" s="250">
        <f>R68/(1+VAT_2022)</f>
        <v>1.7565217391304349</v>
      </c>
      <c r="K68" s="243" t="s">
        <v>84</v>
      </c>
      <c r="L68" s="143" t="s">
        <v>85</v>
      </c>
      <c r="M68" s="731">
        <v>20.18</v>
      </c>
      <c r="N68" s="731"/>
      <c r="O68" s="261">
        <f>M68</f>
        <v>20.18</v>
      </c>
      <c r="P68" s="731" t="s">
        <v>86</v>
      </c>
      <c r="Q68" s="731"/>
      <c r="R68" s="250">
        <v>2.02</v>
      </c>
      <c r="S68" s="199"/>
      <c r="T68" s="243" t="s">
        <v>84</v>
      </c>
      <c r="U68" s="143" t="s">
        <v>85</v>
      </c>
      <c r="V68" s="731">
        <f t="shared" ref="V68:X71" si="35">D68*(1+VAT_2025)</f>
        <v>20.267739130434784</v>
      </c>
      <c r="W68" s="731">
        <f t="shared" si="35"/>
        <v>0</v>
      </c>
      <c r="X68" s="261">
        <f t="shared" si="35"/>
        <v>20.267739130434784</v>
      </c>
      <c r="Y68" s="731">
        <f>V68/10</f>
        <v>2.0267739130434785</v>
      </c>
      <c r="Z68" s="731"/>
      <c r="AA68" s="250">
        <f>X68/10</f>
        <v>2.0267739130434785</v>
      </c>
      <c r="AB68" s="199"/>
      <c r="AC68" s="62" t="s">
        <v>84</v>
      </c>
      <c r="AD68" s="34" t="s">
        <v>85</v>
      </c>
      <c r="AE68" s="698">
        <f t="shared" ref="AE68:AE74" si="36">M68*(1+VAT_2025)/(1+VAT_2022)</f>
        <v>20.267739130434784</v>
      </c>
      <c r="AF68" s="698">
        <f t="shared" ref="AF68:AF74" si="37">N68*(1+VAT_2025)</f>
        <v>0</v>
      </c>
      <c r="AG68" s="98">
        <f>O68*(1+VAT_2025)/(1+VAT_2022)</f>
        <v>20.267739130434784</v>
      </c>
      <c r="AH68" s="698">
        <f>AE68/10</f>
        <v>2.0267739130434785</v>
      </c>
      <c r="AI68" s="698"/>
      <c r="AJ68" s="98">
        <f>AG68/10</f>
        <v>2.0267739130434785</v>
      </c>
      <c r="AL68" s="2" t="b">
        <f t="shared" si="27"/>
        <v>1</v>
      </c>
      <c r="AM68" s="2" t="b">
        <f t="shared" si="27"/>
        <v>1</v>
      </c>
      <c r="AN68" s="2" t="b">
        <f t="shared" si="27"/>
        <v>1</v>
      </c>
      <c r="AO68" s="2" t="b">
        <f t="shared" si="23"/>
        <v>1</v>
      </c>
      <c r="AP68" s="2" t="b">
        <f t="shared" si="23"/>
        <v>1</v>
      </c>
      <c r="AQ68" s="2" t="b">
        <f t="shared" si="23"/>
        <v>1</v>
      </c>
      <c r="AR68" s="2" t="b">
        <f t="shared" si="23"/>
        <v>1</v>
      </c>
      <c r="AS68" s="2" t="b">
        <f t="shared" si="23"/>
        <v>1</v>
      </c>
    </row>
    <row r="69" spans="2:45">
      <c r="B69" s="243" t="s">
        <v>87</v>
      </c>
      <c r="C69" s="143" t="s">
        <v>88</v>
      </c>
      <c r="D69" s="719">
        <f t="shared" si="34"/>
        <v>5.2173913043478263E-5</v>
      </c>
      <c r="E69" s="719">
        <f t="shared" si="34"/>
        <v>0</v>
      </c>
      <c r="F69" s="261">
        <f t="shared" si="34"/>
        <v>52.173913043478265</v>
      </c>
      <c r="G69" s="719">
        <f>D69/10</f>
        <v>5.2173913043478265E-6</v>
      </c>
      <c r="H69" s="719"/>
      <c r="I69" s="250">
        <f>R69/(1+VAT_2022)</f>
        <v>5.2173913043478262</v>
      </c>
      <c r="K69" s="243" t="s">
        <v>87</v>
      </c>
      <c r="L69" s="143" t="s">
        <v>88</v>
      </c>
      <c r="M69" s="719">
        <v>6.0000000000000002E-5</v>
      </c>
      <c r="N69" s="719"/>
      <c r="O69" s="261">
        <v>60</v>
      </c>
      <c r="P69" s="719">
        <v>6.0000000000000002E-6</v>
      </c>
      <c r="Q69" s="719"/>
      <c r="R69" s="250">
        <v>6</v>
      </c>
      <c r="S69" s="199"/>
      <c r="T69" s="243" t="s">
        <v>87</v>
      </c>
      <c r="U69" s="143" t="s">
        <v>88</v>
      </c>
      <c r="V69" s="719">
        <f t="shared" si="35"/>
        <v>6.0260869565217394E-5</v>
      </c>
      <c r="W69" s="719">
        <f t="shared" si="35"/>
        <v>0</v>
      </c>
      <c r="X69" s="261">
        <f t="shared" si="35"/>
        <v>60.260869565217398</v>
      </c>
      <c r="Y69" s="719">
        <f t="shared" ref="Y69:Y74" si="38">V69/10</f>
        <v>6.0260869565217396E-6</v>
      </c>
      <c r="Z69" s="719"/>
      <c r="AA69" s="250">
        <f t="shared" ref="AA69:AA74" si="39">X69/10</f>
        <v>6.0260869565217394</v>
      </c>
      <c r="AB69" s="199"/>
      <c r="AC69" s="62" t="s">
        <v>87</v>
      </c>
      <c r="AD69" s="34" t="s">
        <v>88</v>
      </c>
      <c r="AE69" s="663">
        <f t="shared" si="36"/>
        <v>6.0260869565217401E-5</v>
      </c>
      <c r="AF69" s="663">
        <f t="shared" si="37"/>
        <v>0</v>
      </c>
      <c r="AG69" s="98">
        <f>O69*(1+VAT_2025)/(1+VAT_2022)</f>
        <v>60.260869565217391</v>
      </c>
      <c r="AH69" s="663">
        <f t="shared" ref="AH69:AH74" si="40">AE69/10</f>
        <v>6.0260869565217404E-6</v>
      </c>
      <c r="AI69" s="663"/>
      <c r="AJ69" s="98">
        <f t="shared" ref="AJ69:AJ74" si="41">AG69/10</f>
        <v>6.0260869565217394</v>
      </c>
      <c r="AL69" s="2" t="b">
        <f t="shared" si="27"/>
        <v>1</v>
      </c>
      <c r="AM69" s="2" t="b">
        <f t="shared" si="27"/>
        <v>1</v>
      </c>
      <c r="AN69" s="2" t="b">
        <f t="shared" si="27"/>
        <v>1</v>
      </c>
      <c r="AO69" s="2" t="b">
        <f t="shared" si="23"/>
        <v>1</v>
      </c>
      <c r="AP69" s="2" t="b">
        <f t="shared" si="23"/>
        <v>1</v>
      </c>
      <c r="AQ69" s="2" t="b">
        <f t="shared" si="23"/>
        <v>1</v>
      </c>
      <c r="AR69" s="2" t="b">
        <f t="shared" si="23"/>
        <v>1</v>
      </c>
      <c r="AS69" s="2" t="b">
        <f t="shared" si="23"/>
        <v>1</v>
      </c>
    </row>
    <row r="70" spans="2:45">
      <c r="B70" s="243" t="s">
        <v>89</v>
      </c>
      <c r="C70" s="143" t="s">
        <v>90</v>
      </c>
      <c r="D70" s="719">
        <f t="shared" si="34"/>
        <v>6.1409565217391312E-4</v>
      </c>
      <c r="E70" s="719">
        <f t="shared" si="34"/>
        <v>0</v>
      </c>
      <c r="F70" s="261">
        <f t="shared" si="34"/>
        <v>39.469565217391306</v>
      </c>
      <c r="G70" s="719">
        <f t="shared" ref="G70:G74" si="42">D70/10</f>
        <v>6.1409565217391318E-5</v>
      </c>
      <c r="H70" s="719"/>
      <c r="I70" s="250">
        <f>R70/(1+VAT_2022)</f>
        <v>3.947826086956522</v>
      </c>
      <c r="K70" s="243" t="s">
        <v>89</v>
      </c>
      <c r="L70" s="143" t="s">
        <v>90</v>
      </c>
      <c r="M70" s="719">
        <v>7.0620999999999998E-4</v>
      </c>
      <c r="N70" s="719"/>
      <c r="O70" s="261">
        <v>45.39</v>
      </c>
      <c r="P70" s="719">
        <v>7.0619999999999998E-5</v>
      </c>
      <c r="Q70" s="719"/>
      <c r="R70" s="250">
        <v>4.54</v>
      </c>
      <c r="S70" s="199"/>
      <c r="T70" s="243" t="s">
        <v>89</v>
      </c>
      <c r="U70" s="143" t="s">
        <v>90</v>
      </c>
      <c r="V70" s="719">
        <f t="shared" si="35"/>
        <v>7.0928047826086967E-4</v>
      </c>
      <c r="W70" s="719">
        <f t="shared" si="35"/>
        <v>0</v>
      </c>
      <c r="X70" s="261">
        <f t="shared" si="35"/>
        <v>45.587347826086962</v>
      </c>
      <c r="Y70" s="719">
        <f t="shared" si="38"/>
        <v>7.0928047826086972E-5</v>
      </c>
      <c r="Z70" s="719"/>
      <c r="AA70" s="250">
        <f t="shared" si="39"/>
        <v>4.5587347826086964</v>
      </c>
      <c r="AB70" s="199"/>
      <c r="AC70" s="62" t="s">
        <v>89</v>
      </c>
      <c r="AD70" s="34" t="s">
        <v>90</v>
      </c>
      <c r="AE70" s="663">
        <f t="shared" si="36"/>
        <v>7.0928047826086967E-4</v>
      </c>
      <c r="AF70" s="663">
        <f t="shared" si="37"/>
        <v>0</v>
      </c>
      <c r="AG70" s="98">
        <f>O70*(1+VAT_2025)/(1+VAT_2022)</f>
        <v>45.587347826086962</v>
      </c>
      <c r="AH70" s="663">
        <f t="shared" si="40"/>
        <v>7.0928047826086972E-5</v>
      </c>
      <c r="AI70" s="663"/>
      <c r="AJ70" s="98">
        <f t="shared" si="41"/>
        <v>4.5587347826086964</v>
      </c>
      <c r="AL70" s="2" t="b">
        <f t="shared" si="27"/>
        <v>1</v>
      </c>
      <c r="AM70" s="2" t="b">
        <f t="shared" si="27"/>
        <v>1</v>
      </c>
      <c r="AN70" s="2" t="b">
        <f t="shared" si="27"/>
        <v>1</v>
      </c>
      <c r="AO70" s="2" t="b">
        <f t="shared" si="23"/>
        <v>1</v>
      </c>
      <c r="AP70" s="2" t="b">
        <f t="shared" si="23"/>
        <v>1</v>
      </c>
      <c r="AQ70" s="2" t="b">
        <f t="shared" si="23"/>
        <v>1</v>
      </c>
      <c r="AR70" s="2" t="b">
        <f t="shared" si="23"/>
        <v>1</v>
      </c>
      <c r="AS70" s="2" t="b">
        <f t="shared" si="23"/>
        <v>1</v>
      </c>
    </row>
    <row r="71" spans="2:45">
      <c r="B71" s="243" t="s">
        <v>91</v>
      </c>
      <c r="C71" s="143" t="s">
        <v>92</v>
      </c>
      <c r="D71" s="719">
        <f t="shared" si="34"/>
        <v>1.851913043478261E-4</v>
      </c>
      <c r="E71" s="719">
        <f t="shared" si="34"/>
        <v>0</v>
      </c>
      <c r="F71" s="261">
        <f t="shared" si="34"/>
        <v>39.469565217391306</v>
      </c>
      <c r="G71" s="719">
        <f t="shared" si="42"/>
        <v>1.8519130434782611E-5</v>
      </c>
      <c r="H71" s="719"/>
      <c r="I71" s="250">
        <f>R71/(1+VAT_2022)</f>
        <v>3.947826086956522</v>
      </c>
      <c r="K71" s="243" t="s">
        <v>91</v>
      </c>
      <c r="L71" s="143" t="s">
        <v>92</v>
      </c>
      <c r="M71" s="719">
        <v>2.1296999999999999E-4</v>
      </c>
      <c r="N71" s="719"/>
      <c r="O71" s="261">
        <v>45.39</v>
      </c>
      <c r="P71" s="719">
        <v>2.1299999999999999E-5</v>
      </c>
      <c r="Q71" s="719"/>
      <c r="R71" s="250">
        <v>4.54</v>
      </c>
      <c r="S71" s="199"/>
      <c r="T71" s="243" t="s">
        <v>91</v>
      </c>
      <c r="U71" s="143" t="s">
        <v>92</v>
      </c>
      <c r="V71" s="719">
        <f t="shared" si="35"/>
        <v>2.1389595652173915E-4</v>
      </c>
      <c r="W71" s="719">
        <f t="shared" si="35"/>
        <v>0</v>
      </c>
      <c r="X71" s="261">
        <f t="shared" si="35"/>
        <v>45.587347826086962</v>
      </c>
      <c r="Y71" s="719">
        <f t="shared" si="38"/>
        <v>2.1389595652173915E-5</v>
      </c>
      <c r="Z71" s="719"/>
      <c r="AA71" s="250">
        <f t="shared" si="39"/>
        <v>4.5587347826086964</v>
      </c>
      <c r="AB71" s="199"/>
      <c r="AC71" s="62" t="s">
        <v>91</v>
      </c>
      <c r="AD71" s="34" t="s">
        <v>92</v>
      </c>
      <c r="AE71" s="663">
        <f t="shared" si="36"/>
        <v>2.1389595652173915E-4</v>
      </c>
      <c r="AF71" s="663">
        <f t="shared" si="37"/>
        <v>0</v>
      </c>
      <c r="AG71" s="98">
        <f>O71*(1+VAT_2025)/(1+VAT_2022)</f>
        <v>45.587347826086962</v>
      </c>
      <c r="AH71" s="663">
        <f t="shared" si="40"/>
        <v>2.1389595652173915E-5</v>
      </c>
      <c r="AI71" s="663"/>
      <c r="AJ71" s="98">
        <f t="shared" si="41"/>
        <v>4.5587347826086964</v>
      </c>
      <c r="AL71" s="2" t="b">
        <f t="shared" si="27"/>
        <v>1</v>
      </c>
      <c r="AM71" s="2" t="b">
        <f t="shared" si="27"/>
        <v>1</v>
      </c>
      <c r="AN71" s="2" t="b">
        <f t="shared" si="27"/>
        <v>1</v>
      </c>
      <c r="AO71" s="2" t="b">
        <f t="shared" si="23"/>
        <v>1</v>
      </c>
      <c r="AP71" s="2" t="b">
        <f t="shared" si="23"/>
        <v>1</v>
      </c>
      <c r="AQ71" s="2" t="b">
        <f t="shared" si="23"/>
        <v>1</v>
      </c>
      <c r="AR71" s="2" t="b">
        <f t="shared" si="23"/>
        <v>1</v>
      </c>
      <c r="AS71" s="2" t="b">
        <f t="shared" si="23"/>
        <v>1</v>
      </c>
    </row>
    <row r="72" spans="2:45">
      <c r="B72" s="243" t="s">
        <v>93</v>
      </c>
      <c r="C72" s="143" t="s">
        <v>94</v>
      </c>
      <c r="D72" s="719">
        <f t="shared" ref="D72:E74" si="43">M72/(1+VAT_2022)</f>
        <v>7.5478260869565219E-5</v>
      </c>
      <c r="E72" s="719">
        <f t="shared" si="43"/>
        <v>0</v>
      </c>
      <c r="F72" s="262">
        <f>O72</f>
        <v>100</v>
      </c>
      <c r="G72" s="719">
        <f t="shared" si="42"/>
        <v>7.5478260869565221E-6</v>
      </c>
      <c r="H72" s="719"/>
      <c r="I72" s="250">
        <f>R72</f>
        <v>10</v>
      </c>
      <c r="K72" s="243" t="s">
        <v>93</v>
      </c>
      <c r="L72" s="143" t="s">
        <v>94</v>
      </c>
      <c r="M72" s="719">
        <v>8.6799999999999996E-5</v>
      </c>
      <c r="N72" s="719"/>
      <c r="O72" s="262">
        <v>100</v>
      </c>
      <c r="P72" s="719">
        <v>8.6799999999999999E-6</v>
      </c>
      <c r="Q72" s="719"/>
      <c r="R72" s="250">
        <v>10</v>
      </c>
      <c r="S72" s="199"/>
      <c r="T72" s="243" t="s">
        <v>93</v>
      </c>
      <c r="U72" s="143" t="s">
        <v>94</v>
      </c>
      <c r="V72" s="719">
        <f t="shared" ref="V72:W74" si="44">D72*(1+VAT_2025)</f>
        <v>8.7177391304347834E-5</v>
      </c>
      <c r="W72" s="719">
        <f t="shared" si="44"/>
        <v>0</v>
      </c>
      <c r="X72" s="262">
        <v>100</v>
      </c>
      <c r="Y72" s="719">
        <f t="shared" si="38"/>
        <v>8.7177391304347827E-6</v>
      </c>
      <c r="Z72" s="719"/>
      <c r="AA72" s="250">
        <f t="shared" si="39"/>
        <v>10</v>
      </c>
      <c r="AB72" s="199"/>
      <c r="AC72" s="62" t="s">
        <v>93</v>
      </c>
      <c r="AD72" s="34" t="s">
        <v>94</v>
      </c>
      <c r="AE72" s="663">
        <f t="shared" si="36"/>
        <v>8.717739130434782E-5</v>
      </c>
      <c r="AF72" s="663">
        <f t="shared" si="37"/>
        <v>0</v>
      </c>
      <c r="AG72" s="93">
        <v>100</v>
      </c>
      <c r="AH72" s="663">
        <f t="shared" si="40"/>
        <v>8.7177391304347827E-6</v>
      </c>
      <c r="AI72" s="663"/>
      <c r="AJ72" s="98">
        <f t="shared" si="41"/>
        <v>10</v>
      </c>
      <c r="AL72" s="2" t="b">
        <f t="shared" si="27"/>
        <v>1</v>
      </c>
      <c r="AM72" s="2" t="b">
        <f t="shared" si="27"/>
        <v>1</v>
      </c>
      <c r="AN72" s="2" t="b">
        <f t="shared" si="27"/>
        <v>1</v>
      </c>
      <c r="AO72" s="2" t="b">
        <f t="shared" si="23"/>
        <v>1</v>
      </c>
      <c r="AP72" s="2" t="b">
        <f t="shared" si="23"/>
        <v>1</v>
      </c>
      <c r="AQ72" s="2" t="b">
        <f t="shared" si="23"/>
        <v>1</v>
      </c>
      <c r="AR72" s="2" t="b">
        <f t="shared" si="23"/>
        <v>1</v>
      </c>
      <c r="AS72" s="2" t="b">
        <f t="shared" si="23"/>
        <v>1</v>
      </c>
    </row>
    <row r="73" spans="2:45">
      <c r="B73" s="243" t="s">
        <v>95</v>
      </c>
      <c r="C73" s="143" t="s">
        <v>96</v>
      </c>
      <c r="D73" s="719">
        <f t="shared" si="43"/>
        <v>4.9129304347826095E-3</v>
      </c>
      <c r="E73" s="719">
        <f t="shared" si="43"/>
        <v>0</v>
      </c>
      <c r="F73" s="262">
        <f t="shared" ref="F73:F74" si="45">O73</f>
        <v>2000</v>
      </c>
      <c r="G73" s="719">
        <f t="shared" si="42"/>
        <v>4.9129304347826099E-4</v>
      </c>
      <c r="H73" s="719"/>
      <c r="I73" s="250">
        <f t="shared" ref="I73:I74" si="46">R73</f>
        <v>200</v>
      </c>
      <c r="K73" s="243" t="s">
        <v>95</v>
      </c>
      <c r="L73" s="143" t="s">
        <v>96</v>
      </c>
      <c r="M73" s="719">
        <v>5.6498700000000004E-3</v>
      </c>
      <c r="N73" s="719"/>
      <c r="O73" s="262">
        <v>2000</v>
      </c>
      <c r="P73" s="719">
        <v>5.6499000000000002E-4</v>
      </c>
      <c r="Q73" s="719"/>
      <c r="R73" s="250">
        <v>200</v>
      </c>
      <c r="S73" s="199"/>
      <c r="T73" s="243" t="s">
        <v>95</v>
      </c>
      <c r="U73" s="143" t="s">
        <v>96</v>
      </c>
      <c r="V73" s="719">
        <f t="shared" si="44"/>
        <v>5.6744346521739137E-3</v>
      </c>
      <c r="W73" s="719">
        <f t="shared" si="44"/>
        <v>0</v>
      </c>
      <c r="X73" s="262">
        <v>2000</v>
      </c>
      <c r="Y73" s="719">
        <f t="shared" si="38"/>
        <v>5.6744346521739135E-4</v>
      </c>
      <c r="Z73" s="719"/>
      <c r="AA73" s="250">
        <f t="shared" si="39"/>
        <v>200</v>
      </c>
      <c r="AB73" s="199"/>
      <c r="AC73" s="62" t="s">
        <v>95</v>
      </c>
      <c r="AD73" s="34" t="s">
        <v>96</v>
      </c>
      <c r="AE73" s="663">
        <f t="shared" si="36"/>
        <v>5.6744346521739146E-3</v>
      </c>
      <c r="AF73" s="663">
        <f t="shared" si="37"/>
        <v>0</v>
      </c>
      <c r="AG73" s="93">
        <v>2000</v>
      </c>
      <c r="AH73" s="663">
        <f t="shared" si="40"/>
        <v>5.6744346521739146E-4</v>
      </c>
      <c r="AI73" s="663"/>
      <c r="AJ73" s="98">
        <f t="shared" si="41"/>
        <v>200</v>
      </c>
      <c r="AL73" s="2" t="b">
        <f t="shared" si="27"/>
        <v>1</v>
      </c>
      <c r="AM73" s="2" t="b">
        <f t="shared" si="27"/>
        <v>1</v>
      </c>
      <c r="AN73" s="2" t="b">
        <f t="shared" si="27"/>
        <v>1</v>
      </c>
      <c r="AO73" s="2" t="b">
        <f t="shared" si="23"/>
        <v>1</v>
      </c>
      <c r="AP73" s="2" t="b">
        <f t="shared" si="23"/>
        <v>1</v>
      </c>
      <c r="AQ73" s="2" t="b">
        <f t="shared" si="23"/>
        <v>1</v>
      </c>
      <c r="AR73" s="2" t="b">
        <f t="shared" si="23"/>
        <v>1</v>
      </c>
      <c r="AS73" s="2" t="b">
        <f t="shared" si="23"/>
        <v>1</v>
      </c>
    </row>
    <row r="74" spans="2:45">
      <c r="B74" s="251" t="s">
        <v>97</v>
      </c>
      <c r="C74" s="119" t="s">
        <v>98</v>
      </c>
      <c r="D74" s="745">
        <f t="shared" si="43"/>
        <v>4.9241739130434785E-4</v>
      </c>
      <c r="E74" s="745">
        <f t="shared" si="43"/>
        <v>0</v>
      </c>
      <c r="F74" s="263">
        <f t="shared" si="45"/>
        <v>500</v>
      </c>
      <c r="G74" s="745">
        <f t="shared" si="42"/>
        <v>4.9241739130434786E-5</v>
      </c>
      <c r="H74" s="745"/>
      <c r="I74" s="252">
        <f t="shared" si="46"/>
        <v>50</v>
      </c>
      <c r="K74" s="251" t="s">
        <v>97</v>
      </c>
      <c r="L74" s="119" t="s">
        <v>98</v>
      </c>
      <c r="M74" s="745">
        <v>5.6627999999999995E-4</v>
      </c>
      <c r="N74" s="745"/>
      <c r="O74" s="263">
        <v>500</v>
      </c>
      <c r="P74" s="745">
        <v>5.6629999999999998E-5</v>
      </c>
      <c r="Q74" s="745"/>
      <c r="R74" s="252">
        <v>50</v>
      </c>
      <c r="S74" s="199"/>
      <c r="T74" s="251" t="s">
        <v>97</v>
      </c>
      <c r="U74" s="119" t="s">
        <v>98</v>
      </c>
      <c r="V74" s="745">
        <f t="shared" si="44"/>
        <v>5.6874208695652175E-4</v>
      </c>
      <c r="W74" s="745">
        <f t="shared" si="44"/>
        <v>0</v>
      </c>
      <c r="X74" s="263">
        <v>500</v>
      </c>
      <c r="Y74" s="745">
        <f t="shared" si="38"/>
        <v>5.6874208695652175E-5</v>
      </c>
      <c r="Z74" s="745"/>
      <c r="AA74" s="252">
        <f t="shared" si="39"/>
        <v>50</v>
      </c>
      <c r="AB74" s="199"/>
      <c r="AC74" s="43" t="s">
        <v>97</v>
      </c>
      <c r="AD74" s="12" t="s">
        <v>98</v>
      </c>
      <c r="AE74" s="690">
        <f t="shared" si="36"/>
        <v>5.6874208695652175E-4</v>
      </c>
      <c r="AF74" s="690">
        <f t="shared" si="37"/>
        <v>0</v>
      </c>
      <c r="AG74" s="94">
        <v>500</v>
      </c>
      <c r="AH74" s="690">
        <f t="shared" si="40"/>
        <v>5.6874208695652175E-5</v>
      </c>
      <c r="AI74" s="690"/>
      <c r="AJ74" s="99">
        <f t="shared" si="41"/>
        <v>50</v>
      </c>
      <c r="AL74" s="2" t="b">
        <f t="shared" si="27"/>
        <v>1</v>
      </c>
      <c r="AM74" s="2" t="b">
        <f t="shared" si="27"/>
        <v>1</v>
      </c>
      <c r="AN74" s="2" t="b">
        <f t="shared" si="27"/>
        <v>1</v>
      </c>
      <c r="AO74" s="2" t="b">
        <f t="shared" si="23"/>
        <v>1</v>
      </c>
      <c r="AP74" s="2" t="b">
        <f t="shared" si="23"/>
        <v>1</v>
      </c>
      <c r="AQ74" s="2" t="b">
        <f t="shared" si="23"/>
        <v>1</v>
      </c>
      <c r="AR74" s="2" t="b">
        <f t="shared" si="23"/>
        <v>1</v>
      </c>
      <c r="AS74" s="2" t="b">
        <f t="shared" si="23"/>
        <v>1</v>
      </c>
    </row>
    <row r="75" spans="2:45">
      <c r="B75" s="253" t="s">
        <v>99</v>
      </c>
      <c r="C75" s="123" t="s">
        <v>100</v>
      </c>
      <c r="D75" s="721" t="s">
        <v>21</v>
      </c>
      <c r="E75" s="721"/>
      <c r="F75" s="724"/>
      <c r="G75" s="721"/>
      <c r="H75" s="721"/>
      <c r="I75" s="778"/>
      <c r="K75" s="253" t="s">
        <v>99</v>
      </c>
      <c r="L75" s="123" t="s">
        <v>100</v>
      </c>
      <c r="M75" s="721" t="s">
        <v>21</v>
      </c>
      <c r="N75" s="721"/>
      <c r="O75" s="724"/>
      <c r="P75" s="721"/>
      <c r="Q75" s="721"/>
      <c r="R75" s="778"/>
      <c r="S75" s="199"/>
      <c r="T75" s="253" t="s">
        <v>99</v>
      </c>
      <c r="U75" s="123" t="s">
        <v>100</v>
      </c>
      <c r="V75" s="721" t="s">
        <v>21</v>
      </c>
      <c r="W75" s="721"/>
      <c r="X75" s="724"/>
      <c r="Y75" s="721"/>
      <c r="Z75" s="721"/>
      <c r="AA75" s="778"/>
      <c r="AB75" s="199"/>
      <c r="AC75" s="64" t="s">
        <v>99</v>
      </c>
      <c r="AD75" s="15" t="s">
        <v>100</v>
      </c>
      <c r="AE75" s="628" t="s">
        <v>21</v>
      </c>
      <c r="AF75" s="628"/>
      <c r="AG75" s="650"/>
      <c r="AH75" s="628"/>
      <c r="AI75" s="628"/>
      <c r="AJ75" s="651"/>
      <c r="AL75" s="2" t="b">
        <f t="shared" si="27"/>
        <v>1</v>
      </c>
      <c r="AM75" s="2" t="b">
        <f t="shared" si="27"/>
        <v>1</v>
      </c>
      <c r="AN75" s="2" t="b">
        <f t="shared" si="27"/>
        <v>1</v>
      </c>
      <c r="AO75" s="2" t="b">
        <f t="shared" si="23"/>
        <v>1</v>
      </c>
      <c r="AP75" s="2" t="b">
        <f t="shared" si="23"/>
        <v>1</v>
      </c>
      <c r="AQ75" s="2" t="b">
        <f t="shared" si="23"/>
        <v>1</v>
      </c>
      <c r="AR75" s="2" t="b">
        <f t="shared" si="23"/>
        <v>1</v>
      </c>
      <c r="AS75" s="2" t="b">
        <f t="shared" si="23"/>
        <v>1</v>
      </c>
    </row>
    <row r="76" spans="2:45">
      <c r="B76" s="796" t="s">
        <v>101</v>
      </c>
      <c r="C76" s="798" t="s">
        <v>102</v>
      </c>
      <c r="D76" s="800">
        <f t="shared" ref="D76:F77" si="47">M76/(1+VAT_2022)</f>
        <v>3.0004956521739131E-3</v>
      </c>
      <c r="E76" s="801">
        <f t="shared" si="47"/>
        <v>0</v>
      </c>
      <c r="F76" s="804">
        <f t="shared" si="47"/>
        <v>47.365217391304348</v>
      </c>
      <c r="G76" s="800">
        <f t="shared" ref="G76:G77" si="48">D76/10</f>
        <v>3.0004956521739132E-4</v>
      </c>
      <c r="H76" s="801"/>
      <c r="I76" s="806">
        <f>R76/(1+VAT_2022)</f>
        <v>4.7391304347826093</v>
      </c>
      <c r="K76" s="796" t="s">
        <v>101</v>
      </c>
      <c r="L76" s="798" t="s">
        <v>102</v>
      </c>
      <c r="M76" s="800">
        <v>3.45057E-3</v>
      </c>
      <c r="N76" s="801"/>
      <c r="O76" s="804">
        <v>54.47</v>
      </c>
      <c r="P76" s="800">
        <v>3.4506000000000001E-4</v>
      </c>
      <c r="Q76" s="801"/>
      <c r="R76" s="806">
        <v>5.45</v>
      </c>
      <c r="S76" s="199"/>
      <c r="T76" s="796" t="s">
        <v>101</v>
      </c>
      <c r="U76" s="798" t="s">
        <v>102</v>
      </c>
      <c r="V76" s="800">
        <f t="shared" ref="V76:X77" si="49">D76*(1+VAT_2025)</f>
        <v>3.4655724782608698E-3</v>
      </c>
      <c r="W76" s="801">
        <f t="shared" si="49"/>
        <v>0</v>
      </c>
      <c r="X76" s="804">
        <f t="shared" si="49"/>
        <v>54.706826086956525</v>
      </c>
      <c r="Y76" s="800">
        <f>V76/10</f>
        <v>3.4655724782608696E-4</v>
      </c>
      <c r="Z76" s="801"/>
      <c r="AA76" s="806">
        <f>X76/10</f>
        <v>5.4706826086956521</v>
      </c>
      <c r="AB76" s="199"/>
      <c r="AC76" s="685" t="s">
        <v>101</v>
      </c>
      <c r="AD76" s="675" t="s">
        <v>102</v>
      </c>
      <c r="AE76" s="695">
        <f>M76*(1+VAT_2025)/(1+VAT_2022)</f>
        <v>3.4655724782608702E-3</v>
      </c>
      <c r="AF76" s="696">
        <f>N76*(1+VAT_2025)</f>
        <v>0</v>
      </c>
      <c r="AG76" s="693">
        <f>O76*(1+VAT_2025)/(1+VAT_2022)</f>
        <v>54.706826086956525</v>
      </c>
      <c r="AH76" s="695">
        <f>AE76/10</f>
        <v>3.4655724782608701E-4</v>
      </c>
      <c r="AI76" s="696"/>
      <c r="AJ76" s="693">
        <f>AG76/10</f>
        <v>5.4706826086956521</v>
      </c>
      <c r="AL76" s="2" t="b">
        <f t="shared" si="27"/>
        <v>1</v>
      </c>
      <c r="AM76" s="2" t="b">
        <f t="shared" si="27"/>
        <v>1</v>
      </c>
      <c r="AN76" s="2" t="b">
        <f t="shared" si="27"/>
        <v>1</v>
      </c>
      <c r="AO76" s="2" t="b">
        <f t="shared" si="23"/>
        <v>1</v>
      </c>
      <c r="AP76" s="2" t="b">
        <f t="shared" si="23"/>
        <v>1</v>
      </c>
      <c r="AQ76" s="2" t="b">
        <f t="shared" si="23"/>
        <v>1</v>
      </c>
      <c r="AR76" s="2" t="b">
        <f t="shared" si="23"/>
        <v>1</v>
      </c>
      <c r="AS76" s="2" t="b">
        <f t="shared" si="23"/>
        <v>1</v>
      </c>
    </row>
    <row r="77" spans="2:45" ht="16.5" thickBot="1">
      <c r="B77" s="797"/>
      <c r="C77" s="799"/>
      <c r="D77" s="802">
        <f t="shared" si="47"/>
        <v>0</v>
      </c>
      <c r="E77" s="803">
        <f t="shared" si="47"/>
        <v>0</v>
      </c>
      <c r="F77" s="805">
        <f t="shared" si="47"/>
        <v>0</v>
      </c>
      <c r="G77" s="802">
        <f t="shared" si="48"/>
        <v>0</v>
      </c>
      <c r="H77" s="803"/>
      <c r="I77" s="807"/>
      <c r="K77" s="797"/>
      <c r="L77" s="799"/>
      <c r="M77" s="802"/>
      <c r="N77" s="803"/>
      <c r="O77" s="805"/>
      <c r="P77" s="802"/>
      <c r="Q77" s="803"/>
      <c r="R77" s="807"/>
      <c r="S77" s="199"/>
      <c r="T77" s="797"/>
      <c r="U77" s="799"/>
      <c r="V77" s="802">
        <f t="shared" si="49"/>
        <v>0</v>
      </c>
      <c r="W77" s="803">
        <f t="shared" si="49"/>
        <v>0</v>
      </c>
      <c r="X77" s="805">
        <f t="shared" si="49"/>
        <v>0</v>
      </c>
      <c r="Y77" s="802"/>
      <c r="Z77" s="803"/>
      <c r="AA77" s="807"/>
      <c r="AB77" s="199"/>
      <c r="AC77" s="684"/>
      <c r="AD77" s="621"/>
      <c r="AE77" s="689">
        <f>M77*(1+VAT_2025)</f>
        <v>0</v>
      </c>
      <c r="AF77" s="692">
        <f>N77*(1+VAT_2025)</f>
        <v>0</v>
      </c>
      <c r="AG77" s="694">
        <f>O77*(1+VAT_2025)</f>
        <v>0</v>
      </c>
      <c r="AH77" s="689"/>
      <c r="AI77" s="692"/>
      <c r="AJ77" s="694"/>
      <c r="AL77" s="2" t="b">
        <f t="shared" si="27"/>
        <v>1</v>
      </c>
      <c r="AM77" s="2" t="b">
        <f t="shared" si="27"/>
        <v>1</v>
      </c>
      <c r="AN77" s="2" t="b">
        <f t="shared" si="27"/>
        <v>1</v>
      </c>
      <c r="AO77" s="2" t="b">
        <f t="shared" si="23"/>
        <v>1</v>
      </c>
      <c r="AP77" s="2" t="b">
        <f t="shared" si="23"/>
        <v>1</v>
      </c>
      <c r="AQ77" s="2" t="b">
        <f t="shared" si="23"/>
        <v>1</v>
      </c>
      <c r="AR77" s="2" t="b">
        <f t="shared" si="23"/>
        <v>1</v>
      </c>
      <c r="AS77" s="2" t="b">
        <f t="shared" si="23"/>
        <v>1</v>
      </c>
    </row>
    <row r="78" spans="2:45" ht="15.65" customHeight="1">
      <c r="B78" s="231"/>
      <c r="C78" s="229"/>
      <c r="D78" s="808" t="s">
        <v>81</v>
      </c>
      <c r="E78" s="776"/>
      <c r="F78" s="809"/>
      <c r="G78" s="810" t="s">
        <v>103</v>
      </c>
      <c r="H78" s="810"/>
      <c r="I78" s="811"/>
      <c r="K78" s="231"/>
      <c r="L78" s="229"/>
      <c r="M78" s="808" t="s">
        <v>81</v>
      </c>
      <c r="N78" s="776"/>
      <c r="O78" s="809"/>
      <c r="P78" s="810" t="s">
        <v>103</v>
      </c>
      <c r="Q78" s="810"/>
      <c r="R78" s="811"/>
      <c r="S78" s="199"/>
      <c r="T78" s="231"/>
      <c r="U78" s="229"/>
      <c r="V78" s="808" t="s">
        <v>81</v>
      </c>
      <c r="W78" s="776"/>
      <c r="X78" s="809"/>
      <c r="Y78" s="810" t="s">
        <v>103</v>
      </c>
      <c r="Z78" s="810"/>
      <c r="AA78" s="811"/>
      <c r="AB78" s="199"/>
      <c r="AC78" s="40"/>
      <c r="AD78" s="25"/>
      <c r="AE78" s="676" t="s">
        <v>81</v>
      </c>
      <c r="AF78" s="648"/>
      <c r="AG78" s="649"/>
      <c r="AH78" s="677" t="s">
        <v>103</v>
      </c>
      <c r="AI78" s="677"/>
      <c r="AJ78" s="678"/>
      <c r="AL78" s="2" t="b">
        <f t="shared" si="27"/>
        <v>1</v>
      </c>
      <c r="AM78" s="2" t="b">
        <f t="shared" si="27"/>
        <v>1</v>
      </c>
      <c r="AN78" s="2" t="b">
        <f t="shared" si="27"/>
        <v>1</v>
      </c>
      <c r="AO78" s="2" t="b">
        <f t="shared" si="23"/>
        <v>1</v>
      </c>
      <c r="AP78" s="2" t="b">
        <f t="shared" si="23"/>
        <v>1</v>
      </c>
      <c r="AQ78" s="2" t="b">
        <f t="shared" si="23"/>
        <v>1</v>
      </c>
      <c r="AR78" s="2" t="b">
        <f t="shared" si="23"/>
        <v>1</v>
      </c>
      <c r="AS78" s="2" t="b">
        <f t="shared" si="23"/>
        <v>1</v>
      </c>
    </row>
    <row r="79" spans="2:45" ht="16">
      <c r="B79" s="254" t="s">
        <v>3</v>
      </c>
      <c r="C79" s="126" t="s">
        <v>4</v>
      </c>
      <c r="D79" s="720" t="s">
        <v>5</v>
      </c>
      <c r="E79" s="721"/>
      <c r="F79" s="176" t="s">
        <v>6</v>
      </c>
      <c r="G79" s="721" t="s">
        <v>5</v>
      </c>
      <c r="H79" s="721"/>
      <c r="I79" s="238" t="s">
        <v>6</v>
      </c>
      <c r="K79" s="254" t="s">
        <v>3</v>
      </c>
      <c r="L79" s="126" t="s">
        <v>4</v>
      </c>
      <c r="M79" s="720" t="s">
        <v>5</v>
      </c>
      <c r="N79" s="721"/>
      <c r="O79" s="176" t="s">
        <v>6</v>
      </c>
      <c r="P79" s="721" t="s">
        <v>5</v>
      </c>
      <c r="Q79" s="721"/>
      <c r="R79" s="238" t="s">
        <v>6</v>
      </c>
      <c r="S79" s="199"/>
      <c r="T79" s="254" t="s">
        <v>3</v>
      </c>
      <c r="U79" s="126" t="s">
        <v>4</v>
      </c>
      <c r="V79" s="720" t="s">
        <v>5</v>
      </c>
      <c r="W79" s="721"/>
      <c r="X79" s="176" t="s">
        <v>6</v>
      </c>
      <c r="Y79" s="721" t="s">
        <v>5</v>
      </c>
      <c r="Z79" s="721"/>
      <c r="AA79" s="238" t="s">
        <v>6</v>
      </c>
      <c r="AB79" s="199"/>
      <c r="AC79" s="67" t="s">
        <v>3</v>
      </c>
      <c r="AD79" s="48" t="s">
        <v>4</v>
      </c>
      <c r="AE79" s="627" t="s">
        <v>5</v>
      </c>
      <c r="AF79" s="628"/>
      <c r="AG79" s="61" t="s">
        <v>6</v>
      </c>
      <c r="AH79" s="628" t="s">
        <v>5</v>
      </c>
      <c r="AI79" s="628"/>
      <c r="AJ79" s="48" t="s">
        <v>6</v>
      </c>
      <c r="AL79" s="2" t="b">
        <f t="shared" si="27"/>
        <v>1</v>
      </c>
      <c r="AM79" s="2" t="b">
        <f t="shared" si="27"/>
        <v>1</v>
      </c>
      <c r="AN79" s="2" t="b">
        <f t="shared" si="27"/>
        <v>1</v>
      </c>
      <c r="AO79" s="2" t="b">
        <f t="shared" si="23"/>
        <v>1</v>
      </c>
      <c r="AP79" s="2" t="b">
        <f t="shared" si="23"/>
        <v>1</v>
      </c>
      <c r="AQ79" s="2" t="b">
        <f t="shared" si="23"/>
        <v>1</v>
      </c>
      <c r="AR79" s="2" t="b">
        <f t="shared" si="23"/>
        <v>1</v>
      </c>
      <c r="AS79" s="2" t="b">
        <f t="shared" si="23"/>
        <v>1</v>
      </c>
    </row>
    <row r="80" spans="2:45" ht="16">
      <c r="B80" s="251" t="s">
        <v>104</v>
      </c>
      <c r="C80" s="119" t="s">
        <v>105</v>
      </c>
      <c r="D80" s="812">
        <f>M80/(1+VAT_2022)</f>
        <v>5.2591304347826085E-4</v>
      </c>
      <c r="E80" s="813"/>
      <c r="F80" s="265" t="s">
        <v>17</v>
      </c>
      <c r="G80" s="745">
        <f>D80/10</f>
        <v>5.2591304347826087E-5</v>
      </c>
      <c r="H80" s="745"/>
      <c r="I80" s="264" t="s">
        <v>51</v>
      </c>
      <c r="K80" s="251" t="s">
        <v>104</v>
      </c>
      <c r="L80" s="119" t="s">
        <v>105</v>
      </c>
      <c r="M80" s="812">
        <v>6.0479999999999996E-4</v>
      </c>
      <c r="N80" s="813"/>
      <c r="O80" s="265" t="s">
        <v>17</v>
      </c>
      <c r="P80" s="745">
        <v>6.0479999999999997E-5</v>
      </c>
      <c r="Q80" s="745"/>
      <c r="R80" s="264" t="s">
        <v>51</v>
      </c>
      <c r="S80" s="199"/>
      <c r="T80" s="251" t="s">
        <v>104</v>
      </c>
      <c r="U80" s="119" t="s">
        <v>105</v>
      </c>
      <c r="V80" s="812">
        <f>D80*(1+VAT_2025)</f>
        <v>6.0742956521739127E-4</v>
      </c>
      <c r="W80" s="813">
        <f>E80*(1+VAT_2025)</f>
        <v>0</v>
      </c>
      <c r="X80" s="265">
        <v>500</v>
      </c>
      <c r="Y80" s="745">
        <f t="shared" ref="Y80" si="50">V80/10</f>
        <v>6.074295652173913E-5</v>
      </c>
      <c r="Z80" s="745"/>
      <c r="AA80" s="264">
        <f>X80/10</f>
        <v>50</v>
      </c>
      <c r="AB80" s="199"/>
      <c r="AC80" s="43" t="s">
        <v>104</v>
      </c>
      <c r="AD80" s="12" t="s">
        <v>105</v>
      </c>
      <c r="AE80" s="689">
        <f>M80*(1+VAT_2025)/(1+VAT_2022)</f>
        <v>6.0742956521739127E-4</v>
      </c>
      <c r="AF80" s="690">
        <f>N80*(1+VAT_2025)</f>
        <v>0</v>
      </c>
      <c r="AG80" s="195">
        <v>500</v>
      </c>
      <c r="AH80" s="690">
        <f t="shared" ref="AH80" si="51">AE80/10</f>
        <v>6.074295652173913E-5</v>
      </c>
      <c r="AI80" s="690"/>
      <c r="AJ80" s="195">
        <f>AG80/10</f>
        <v>50</v>
      </c>
      <c r="AL80" s="2" t="b">
        <f t="shared" si="27"/>
        <v>1</v>
      </c>
      <c r="AM80" s="2" t="b">
        <f t="shared" si="27"/>
        <v>1</v>
      </c>
      <c r="AN80" s="2" t="b">
        <f t="shared" si="27"/>
        <v>1</v>
      </c>
      <c r="AO80" s="2" t="b">
        <f t="shared" si="23"/>
        <v>1</v>
      </c>
      <c r="AP80" s="2" t="b">
        <f t="shared" si="23"/>
        <v>1</v>
      </c>
      <c r="AQ80" s="2" t="b">
        <f t="shared" si="23"/>
        <v>1</v>
      </c>
      <c r="AR80" s="2" t="b">
        <f t="shared" si="23"/>
        <v>1</v>
      </c>
      <c r="AS80" s="2" t="b">
        <f t="shared" si="23"/>
        <v>1</v>
      </c>
    </row>
    <row r="81" spans="2:45" ht="16">
      <c r="B81" s="243"/>
      <c r="C81" s="142"/>
      <c r="D81" s="751"/>
      <c r="E81" s="716"/>
      <c r="F81" s="702"/>
      <c r="G81" s="753"/>
      <c r="H81" s="187"/>
      <c r="I81" s="255"/>
      <c r="K81" s="243"/>
      <c r="L81" s="142"/>
      <c r="M81" s="751"/>
      <c r="N81" s="716"/>
      <c r="O81" s="702"/>
      <c r="P81" s="753"/>
      <c r="Q81" s="187"/>
      <c r="R81" s="255"/>
      <c r="S81" s="199"/>
      <c r="T81" s="243"/>
      <c r="U81" s="142"/>
      <c r="V81" s="751"/>
      <c r="W81" s="716"/>
      <c r="X81" s="702"/>
      <c r="Y81" s="753"/>
      <c r="Z81" s="187"/>
      <c r="AA81" s="255"/>
      <c r="AB81" s="199"/>
      <c r="AC81" s="62"/>
      <c r="AD81" s="33"/>
      <c r="AE81" s="673"/>
      <c r="AF81" s="660"/>
      <c r="AG81" s="645"/>
      <c r="AH81" s="674"/>
      <c r="AI81" s="68"/>
      <c r="AJ81" s="34"/>
      <c r="AL81" s="2" t="b">
        <f t="shared" si="27"/>
        <v>1</v>
      </c>
      <c r="AM81" s="2" t="b">
        <f t="shared" si="27"/>
        <v>1</v>
      </c>
      <c r="AN81" s="2" t="b">
        <f t="shared" si="27"/>
        <v>1</v>
      </c>
      <c r="AO81" s="2" t="b">
        <f t="shared" si="23"/>
        <v>1</v>
      </c>
      <c r="AP81" s="2" t="b">
        <f t="shared" si="23"/>
        <v>1</v>
      </c>
      <c r="AQ81" s="2" t="b">
        <f t="shared" si="23"/>
        <v>1</v>
      </c>
      <c r="AR81" s="2" t="b">
        <f t="shared" si="23"/>
        <v>1</v>
      </c>
      <c r="AS81" s="2" t="b">
        <f t="shared" si="23"/>
        <v>1</v>
      </c>
    </row>
    <row r="82" spans="2:45" ht="16">
      <c r="B82" s="256" t="s">
        <v>106</v>
      </c>
      <c r="C82" s="143" t="s">
        <v>107</v>
      </c>
      <c r="D82" s="751"/>
      <c r="E82" s="716"/>
      <c r="F82" s="702"/>
      <c r="G82" s="753"/>
      <c r="H82" s="187" t="s">
        <v>108</v>
      </c>
      <c r="I82" s="255" t="s">
        <v>108</v>
      </c>
      <c r="K82" s="256" t="s">
        <v>106</v>
      </c>
      <c r="L82" s="143" t="s">
        <v>107</v>
      </c>
      <c r="M82" s="751"/>
      <c r="N82" s="716"/>
      <c r="O82" s="702"/>
      <c r="P82" s="753"/>
      <c r="Q82" s="187" t="s">
        <v>108</v>
      </c>
      <c r="R82" s="255" t="s">
        <v>108</v>
      </c>
      <c r="S82" s="199"/>
      <c r="T82" s="256" t="s">
        <v>106</v>
      </c>
      <c r="U82" s="143" t="s">
        <v>107</v>
      </c>
      <c r="V82" s="751"/>
      <c r="W82" s="716"/>
      <c r="X82" s="702"/>
      <c r="Y82" s="753"/>
      <c r="Z82" s="187" t="s">
        <v>108</v>
      </c>
      <c r="AA82" s="255" t="s">
        <v>108</v>
      </c>
      <c r="AB82" s="199"/>
      <c r="AC82" s="69" t="s">
        <v>106</v>
      </c>
      <c r="AD82" s="34" t="s">
        <v>107</v>
      </c>
      <c r="AE82" s="673"/>
      <c r="AF82" s="660"/>
      <c r="AG82" s="645"/>
      <c r="AH82" s="674"/>
      <c r="AI82" s="68" t="s">
        <v>108</v>
      </c>
      <c r="AJ82" s="34" t="s">
        <v>108</v>
      </c>
      <c r="AL82" s="2" t="b">
        <f t="shared" si="27"/>
        <v>1</v>
      </c>
      <c r="AM82" s="2" t="b">
        <f t="shared" si="27"/>
        <v>1</v>
      </c>
      <c r="AN82" s="2" t="b">
        <f t="shared" si="27"/>
        <v>1</v>
      </c>
      <c r="AO82" s="2" t="b">
        <f t="shared" si="23"/>
        <v>1</v>
      </c>
      <c r="AP82" s="2" t="b">
        <f t="shared" si="23"/>
        <v>1</v>
      </c>
      <c r="AQ82" s="2" t="b">
        <f t="shared" si="23"/>
        <v>1</v>
      </c>
      <c r="AR82" s="2" t="b">
        <f t="shared" si="23"/>
        <v>1</v>
      </c>
      <c r="AS82" s="2" t="b">
        <f t="shared" si="23"/>
        <v>1</v>
      </c>
    </row>
    <row r="83" spans="2:45" ht="16">
      <c r="B83" s="243" t="s">
        <v>109</v>
      </c>
      <c r="C83" s="163"/>
      <c r="D83" s="751"/>
      <c r="E83" s="716"/>
      <c r="F83" s="143"/>
      <c r="G83" s="753"/>
      <c r="H83" s="753"/>
      <c r="I83" s="255"/>
      <c r="K83" s="243" t="s">
        <v>109</v>
      </c>
      <c r="L83" s="163"/>
      <c r="M83" s="751"/>
      <c r="N83" s="716"/>
      <c r="O83" s="143"/>
      <c r="P83" s="753"/>
      <c r="Q83" s="753"/>
      <c r="R83" s="255"/>
      <c r="S83" s="199"/>
      <c r="T83" s="243" t="s">
        <v>109</v>
      </c>
      <c r="U83" s="163"/>
      <c r="V83" s="751"/>
      <c r="W83" s="716"/>
      <c r="X83" s="143"/>
      <c r="Y83" s="753"/>
      <c r="Z83" s="753"/>
      <c r="AA83" s="255"/>
      <c r="AB83" s="199"/>
      <c r="AC83" s="62" t="s">
        <v>109</v>
      </c>
      <c r="AD83" s="50"/>
      <c r="AE83" s="673"/>
      <c r="AF83" s="660"/>
      <c r="AG83" s="34"/>
      <c r="AH83" s="674"/>
      <c r="AI83" s="674"/>
      <c r="AJ83" s="34"/>
      <c r="AL83" s="2" t="b">
        <f t="shared" si="27"/>
        <v>1</v>
      </c>
      <c r="AM83" s="2" t="b">
        <f t="shared" si="27"/>
        <v>1</v>
      </c>
      <c r="AN83" s="2" t="b">
        <f t="shared" si="27"/>
        <v>1</v>
      </c>
      <c r="AO83" s="2" t="b">
        <f t="shared" si="23"/>
        <v>1</v>
      </c>
      <c r="AP83" s="2" t="b">
        <f t="shared" si="23"/>
        <v>1</v>
      </c>
      <c r="AQ83" s="2" t="b">
        <f t="shared" si="23"/>
        <v>1</v>
      </c>
      <c r="AR83" s="2" t="b">
        <f t="shared" si="23"/>
        <v>1</v>
      </c>
      <c r="AS83" s="2" t="b">
        <f t="shared" si="23"/>
        <v>1</v>
      </c>
    </row>
    <row r="84" spans="2:45" ht="16">
      <c r="B84" s="814" t="s">
        <v>110</v>
      </c>
      <c r="C84" s="163"/>
      <c r="D84" s="736">
        <f>M84/(1+VAT_2022)</f>
        <v>9.848695652173914E-5</v>
      </c>
      <c r="E84" s="719"/>
      <c r="F84" s="143" t="s">
        <v>111</v>
      </c>
      <c r="G84" s="719">
        <f t="shared" ref="G84:G85" si="52">D84/10</f>
        <v>9.8486956521739146E-6</v>
      </c>
      <c r="H84" s="719"/>
      <c r="I84" s="815" t="s">
        <v>14</v>
      </c>
      <c r="K84" s="814" t="s">
        <v>110</v>
      </c>
      <c r="L84" s="163"/>
      <c r="M84" s="736">
        <v>1.1326E-4</v>
      </c>
      <c r="N84" s="719"/>
      <c r="O84" s="143" t="s">
        <v>111</v>
      </c>
      <c r="P84" s="719">
        <v>1.133E-5</v>
      </c>
      <c r="Q84" s="719"/>
      <c r="R84" s="815" t="s">
        <v>14</v>
      </c>
      <c r="S84" s="199"/>
      <c r="T84" s="814" t="s">
        <v>110</v>
      </c>
      <c r="U84" s="163"/>
      <c r="V84" s="736">
        <f>D84*(1+VAT_2025)</f>
        <v>1.1375243478260871E-4</v>
      </c>
      <c r="W84" s="719">
        <f>E84*(1+VAT_2025)</f>
        <v>0</v>
      </c>
      <c r="X84" s="143" t="s">
        <v>111</v>
      </c>
      <c r="Y84" s="719">
        <f>V84/10</f>
        <v>1.137524347826087E-5</v>
      </c>
      <c r="Z84" s="719"/>
      <c r="AA84" s="815" t="s">
        <v>14</v>
      </c>
      <c r="AB84" s="199"/>
      <c r="AC84" s="684" t="s">
        <v>110</v>
      </c>
      <c r="AD84" s="50"/>
      <c r="AE84" s="662">
        <f>M84*(1+VAT_2025)/(1+VAT_2022)</f>
        <v>1.137524347826087E-4</v>
      </c>
      <c r="AF84" s="663">
        <f>N84*(1+VAT_2025)</f>
        <v>0</v>
      </c>
      <c r="AG84" s="34" t="s">
        <v>111</v>
      </c>
      <c r="AH84" s="663">
        <f>AE84/10</f>
        <v>1.137524347826087E-5</v>
      </c>
      <c r="AI84" s="663"/>
      <c r="AJ84" s="645" t="s">
        <v>14</v>
      </c>
      <c r="AL84" s="2" t="b">
        <f t="shared" si="27"/>
        <v>1</v>
      </c>
      <c r="AM84" s="2" t="b">
        <f t="shared" si="27"/>
        <v>1</v>
      </c>
      <c r="AN84" s="2" t="b">
        <f t="shared" si="27"/>
        <v>1</v>
      </c>
      <c r="AO84" s="2" t="b">
        <f t="shared" si="23"/>
        <v>1</v>
      </c>
      <c r="AP84" s="2" t="b">
        <f t="shared" si="23"/>
        <v>1</v>
      </c>
      <c r="AQ84" s="2" t="b">
        <f t="shared" si="23"/>
        <v>1</v>
      </c>
      <c r="AR84" s="2" t="b">
        <f t="shared" si="23"/>
        <v>1</v>
      </c>
      <c r="AS84" s="2" t="b">
        <f t="shared" si="23"/>
        <v>1</v>
      </c>
    </row>
    <row r="85" spans="2:45" ht="16">
      <c r="B85" s="814"/>
      <c r="C85" s="163"/>
      <c r="D85" s="736">
        <f>M85/(1+VAT_2022)</f>
        <v>0</v>
      </c>
      <c r="E85" s="719"/>
      <c r="F85" s="143" t="s">
        <v>112</v>
      </c>
      <c r="G85" s="719">
        <f t="shared" si="52"/>
        <v>0</v>
      </c>
      <c r="H85" s="719"/>
      <c r="I85" s="815"/>
      <c r="K85" s="814"/>
      <c r="L85" s="163"/>
      <c r="M85" s="736"/>
      <c r="N85" s="719"/>
      <c r="O85" s="143" t="s">
        <v>112</v>
      </c>
      <c r="P85" s="719"/>
      <c r="Q85" s="719"/>
      <c r="R85" s="815"/>
      <c r="S85" s="199"/>
      <c r="T85" s="814"/>
      <c r="U85" s="163"/>
      <c r="V85" s="736">
        <f>D85*(1+VAT_2025)</f>
        <v>0</v>
      </c>
      <c r="W85" s="719">
        <f>E85*(1+VAT_2025)</f>
        <v>0</v>
      </c>
      <c r="X85" s="143" t="s">
        <v>112</v>
      </c>
      <c r="Y85" s="719"/>
      <c r="Z85" s="719"/>
      <c r="AA85" s="815"/>
      <c r="AB85" s="199"/>
      <c r="AC85" s="684"/>
      <c r="AD85" s="50"/>
      <c r="AE85" s="662">
        <f>M85*(1+VAT_2025)</f>
        <v>0</v>
      </c>
      <c r="AF85" s="663">
        <f>N85*(1+VAT_2025)</f>
        <v>0</v>
      </c>
      <c r="AG85" s="34" t="s">
        <v>112</v>
      </c>
      <c r="AH85" s="663"/>
      <c r="AI85" s="663"/>
      <c r="AJ85" s="645"/>
      <c r="AL85" s="2" t="b">
        <f t="shared" si="27"/>
        <v>1</v>
      </c>
      <c r="AM85" s="2" t="b">
        <f t="shared" si="27"/>
        <v>1</v>
      </c>
      <c r="AN85" s="2" t="b">
        <f t="shared" si="27"/>
        <v>1</v>
      </c>
      <c r="AO85" s="2" t="b">
        <f t="shared" si="23"/>
        <v>1</v>
      </c>
      <c r="AP85" s="2" t="b">
        <f t="shared" si="23"/>
        <v>1</v>
      </c>
      <c r="AQ85" s="2" t="b">
        <f t="shared" si="23"/>
        <v>1</v>
      </c>
      <c r="AR85" s="2" t="b">
        <f t="shared" si="23"/>
        <v>1</v>
      </c>
      <c r="AS85" s="2" t="b">
        <f t="shared" si="23"/>
        <v>1</v>
      </c>
    </row>
    <row r="86" spans="2:45" ht="16">
      <c r="B86" s="243" t="s">
        <v>113</v>
      </c>
      <c r="C86" s="163"/>
      <c r="D86" s="751"/>
      <c r="E86" s="752"/>
      <c r="F86" s="189"/>
      <c r="G86" s="751"/>
      <c r="H86" s="752"/>
      <c r="I86" s="257"/>
      <c r="K86" s="243" t="s">
        <v>113</v>
      </c>
      <c r="L86" s="163"/>
      <c r="M86" s="751"/>
      <c r="N86" s="752"/>
      <c r="O86" s="189"/>
      <c r="P86" s="751"/>
      <c r="Q86" s="752"/>
      <c r="R86" s="257"/>
      <c r="S86" s="199"/>
      <c r="T86" s="243" t="s">
        <v>113</v>
      </c>
      <c r="U86" s="163"/>
      <c r="V86" s="751"/>
      <c r="W86" s="752"/>
      <c r="X86" s="189"/>
      <c r="Y86" s="751"/>
      <c r="Z86" s="752"/>
      <c r="AA86" s="257"/>
      <c r="AB86" s="199"/>
      <c r="AC86" s="62" t="s">
        <v>113</v>
      </c>
      <c r="AD86" s="50"/>
      <c r="AE86" s="673"/>
      <c r="AF86" s="756"/>
      <c r="AG86" s="71"/>
      <c r="AH86" s="673"/>
      <c r="AI86" s="756"/>
      <c r="AJ86" s="33"/>
      <c r="AL86" s="2" t="b">
        <f t="shared" si="27"/>
        <v>1</v>
      </c>
      <c r="AM86" s="2" t="b">
        <f t="shared" si="27"/>
        <v>1</v>
      </c>
      <c r="AN86" s="2" t="b">
        <f t="shared" si="27"/>
        <v>1</v>
      </c>
      <c r="AO86" s="2" t="b">
        <f t="shared" si="23"/>
        <v>1</v>
      </c>
      <c r="AP86" s="2" t="b">
        <f t="shared" si="23"/>
        <v>1</v>
      </c>
      <c r="AQ86" s="2" t="b">
        <f t="shared" si="23"/>
        <v>1</v>
      </c>
      <c r="AR86" s="2" t="b">
        <f t="shared" si="23"/>
        <v>1</v>
      </c>
      <c r="AS86" s="2" t="b">
        <f t="shared" si="23"/>
        <v>1</v>
      </c>
    </row>
    <row r="87" spans="2:45" ht="16">
      <c r="B87" s="243" t="s">
        <v>114</v>
      </c>
      <c r="C87" s="163"/>
      <c r="D87" s="736">
        <f>M87/(1+VAT_2022)</f>
        <v>4.9241739130434785E-4</v>
      </c>
      <c r="E87" s="719"/>
      <c r="F87" s="143" t="s">
        <v>17</v>
      </c>
      <c r="G87" s="719">
        <f t="shared" ref="G87:G88" si="53">D87/10</f>
        <v>4.9241739130434786E-5</v>
      </c>
      <c r="H87" s="719"/>
      <c r="I87" s="255" t="s">
        <v>14</v>
      </c>
      <c r="K87" s="243" t="s">
        <v>114</v>
      </c>
      <c r="L87" s="163"/>
      <c r="M87" s="736">
        <v>5.6627999999999995E-4</v>
      </c>
      <c r="N87" s="719"/>
      <c r="O87" s="143" t="s">
        <v>17</v>
      </c>
      <c r="P87" s="719">
        <v>5.6629999999999998E-5</v>
      </c>
      <c r="Q87" s="719"/>
      <c r="R87" s="255" t="s">
        <v>14</v>
      </c>
      <c r="S87" s="199"/>
      <c r="T87" s="243" t="s">
        <v>114</v>
      </c>
      <c r="U87" s="163"/>
      <c r="V87" s="736">
        <f>D87*(1+VAT_2025)</f>
        <v>5.6874208695652175E-4</v>
      </c>
      <c r="W87" s="719">
        <f>E87*(1+VAT_2025)</f>
        <v>0</v>
      </c>
      <c r="X87" s="143" t="s">
        <v>17</v>
      </c>
      <c r="Y87" s="719">
        <f t="shared" ref="Y87:Y88" si="54">V87/10</f>
        <v>5.6874208695652175E-5</v>
      </c>
      <c r="Z87" s="719"/>
      <c r="AA87" s="255" t="s">
        <v>14</v>
      </c>
      <c r="AB87" s="199"/>
      <c r="AC87" s="62" t="s">
        <v>114</v>
      </c>
      <c r="AD87" s="50"/>
      <c r="AE87" s="662">
        <f>M87*(1+VAT_2025)/(1+VAT_2022)</f>
        <v>5.6874208695652175E-4</v>
      </c>
      <c r="AF87" s="663">
        <f>N87*(1+VAT_2025)</f>
        <v>0</v>
      </c>
      <c r="AG87" s="34" t="s">
        <v>17</v>
      </c>
      <c r="AH87" s="663">
        <f t="shared" ref="AH87:AH88" si="55">AE87/10</f>
        <v>5.6874208695652175E-5</v>
      </c>
      <c r="AI87" s="663"/>
      <c r="AJ87" s="34" t="s">
        <v>14</v>
      </c>
      <c r="AL87" s="2" t="b">
        <f t="shared" si="27"/>
        <v>1</v>
      </c>
      <c r="AM87" s="2" t="b">
        <f t="shared" si="27"/>
        <v>1</v>
      </c>
      <c r="AN87" s="2" t="b">
        <f t="shared" si="27"/>
        <v>1</v>
      </c>
      <c r="AO87" s="2" t="b">
        <f t="shared" si="23"/>
        <v>1</v>
      </c>
      <c r="AP87" s="2" t="b">
        <f t="shared" si="23"/>
        <v>1</v>
      </c>
      <c r="AQ87" s="2" t="b">
        <f t="shared" si="23"/>
        <v>1</v>
      </c>
      <c r="AR87" s="2" t="b">
        <f t="shared" si="23"/>
        <v>1</v>
      </c>
      <c r="AS87" s="2" t="b">
        <f t="shared" si="23"/>
        <v>1</v>
      </c>
    </row>
    <row r="88" spans="2:45" ht="16.5" thickBot="1">
      <c r="B88" s="233" t="s">
        <v>115</v>
      </c>
      <c r="C88" s="258"/>
      <c r="D88" s="816">
        <f>M88/(1+VAT_2022)</f>
        <v>1.6685217391304349E-3</v>
      </c>
      <c r="E88" s="817"/>
      <c r="F88" s="259"/>
      <c r="G88" s="817">
        <f t="shared" si="53"/>
        <v>1.6685217391304349E-4</v>
      </c>
      <c r="H88" s="817"/>
      <c r="I88" s="260"/>
      <c r="K88" s="233" t="s">
        <v>115</v>
      </c>
      <c r="L88" s="258"/>
      <c r="M88" s="816">
        <v>1.9188E-3</v>
      </c>
      <c r="N88" s="817"/>
      <c r="O88" s="259"/>
      <c r="P88" s="817">
        <v>1.9188000000000001E-4</v>
      </c>
      <c r="Q88" s="817"/>
      <c r="R88" s="260"/>
      <c r="S88" s="199"/>
      <c r="T88" s="233" t="s">
        <v>115</v>
      </c>
      <c r="U88" s="258"/>
      <c r="V88" s="816">
        <f>D88*(1+VAT_2025)</f>
        <v>1.9271426086956522E-3</v>
      </c>
      <c r="W88" s="817">
        <f>E88*(1+VAT_2025)</f>
        <v>0</v>
      </c>
      <c r="X88" s="259"/>
      <c r="Y88" s="817">
        <f t="shared" si="54"/>
        <v>1.9271426086956523E-4</v>
      </c>
      <c r="Z88" s="817"/>
      <c r="AA88" s="260"/>
      <c r="AB88" s="199"/>
      <c r="AC88" s="43" t="s">
        <v>115</v>
      </c>
      <c r="AD88" s="59"/>
      <c r="AE88" s="689">
        <f>M88*(1+VAT_2025)/(1+VAT_2022)</f>
        <v>1.9271426086956524E-3</v>
      </c>
      <c r="AF88" s="690">
        <f>N88*(1+VAT_2025)</f>
        <v>0</v>
      </c>
      <c r="AG88" s="7"/>
      <c r="AH88" s="690">
        <f t="shared" si="55"/>
        <v>1.9271426086956523E-4</v>
      </c>
      <c r="AI88" s="690"/>
      <c r="AJ88" s="12"/>
      <c r="AL88" s="2" t="b">
        <f t="shared" si="27"/>
        <v>1</v>
      </c>
      <c r="AM88" s="2" t="b">
        <f t="shared" si="27"/>
        <v>1</v>
      </c>
      <c r="AN88" s="2" t="b">
        <f t="shared" si="27"/>
        <v>1</v>
      </c>
      <c r="AO88" s="2" t="b">
        <f t="shared" si="23"/>
        <v>1</v>
      </c>
      <c r="AP88" s="2" t="b">
        <f t="shared" si="23"/>
        <v>1</v>
      </c>
      <c r="AQ88" s="2" t="b">
        <f t="shared" si="23"/>
        <v>1</v>
      </c>
      <c r="AR88" s="2" t="b">
        <f t="shared" si="23"/>
        <v>1</v>
      </c>
      <c r="AS88" s="2" t="b">
        <f t="shared" si="23"/>
        <v>1</v>
      </c>
    </row>
    <row r="89" spans="2:45" ht="16">
      <c r="S89" s="199"/>
      <c r="AB89" s="199"/>
    </row>
  </sheetData>
  <mergeCells count="362">
    <mergeCell ref="M86:N86"/>
    <mergeCell ref="P86:Q86"/>
    <mergeCell ref="D12:G12"/>
    <mergeCell ref="D13:G13"/>
    <mergeCell ref="B34:G34"/>
    <mergeCell ref="D86:E86"/>
    <mergeCell ref="G86:H86"/>
    <mergeCell ref="V12:Y12"/>
    <mergeCell ref="V13:Y13"/>
    <mergeCell ref="T34:Y34"/>
    <mergeCell ref="M12:P12"/>
    <mergeCell ref="M13:P13"/>
    <mergeCell ref="K34:P34"/>
    <mergeCell ref="Y81:Y82"/>
    <mergeCell ref="K76:K77"/>
    <mergeCell ref="L76:L77"/>
    <mergeCell ref="M76:N77"/>
    <mergeCell ref="O76:O77"/>
    <mergeCell ref="P76:Q77"/>
    <mergeCell ref="R76:R77"/>
    <mergeCell ref="B76:B77"/>
    <mergeCell ref="C76:C77"/>
    <mergeCell ref="D76:E77"/>
    <mergeCell ref="F76:F77"/>
    <mergeCell ref="AE87:AF87"/>
    <mergeCell ref="AH87:AI87"/>
    <mergeCell ref="D88:E88"/>
    <mergeCell ref="G88:H88"/>
    <mergeCell ref="M88:N88"/>
    <mergeCell ref="P88:Q88"/>
    <mergeCell ref="V88:W88"/>
    <mergeCell ref="Y88:Z88"/>
    <mergeCell ref="AE88:AF88"/>
    <mergeCell ref="AH88:AI88"/>
    <mergeCell ref="D87:E87"/>
    <mergeCell ref="G87:H87"/>
    <mergeCell ref="M87:N87"/>
    <mergeCell ref="P87:Q87"/>
    <mergeCell ref="V87:W87"/>
    <mergeCell ref="Y87:Z87"/>
    <mergeCell ref="AJ84:AJ85"/>
    <mergeCell ref="V86:W86"/>
    <mergeCell ref="Y86:Z86"/>
    <mergeCell ref="AE86:AF86"/>
    <mergeCell ref="AH86:AI86"/>
    <mergeCell ref="T84:T85"/>
    <mergeCell ref="V84:W85"/>
    <mergeCell ref="Y84:Z85"/>
    <mergeCell ref="AA84:AA85"/>
    <mergeCell ref="AC84:AC85"/>
    <mergeCell ref="AE84:AF85"/>
    <mergeCell ref="D83:E83"/>
    <mergeCell ref="G83:H83"/>
    <mergeCell ref="M83:N83"/>
    <mergeCell ref="P83:Q83"/>
    <mergeCell ref="V83:W83"/>
    <mergeCell ref="Y83:Z83"/>
    <mergeCell ref="AE83:AF83"/>
    <mergeCell ref="AH83:AI83"/>
    <mergeCell ref="B84:B85"/>
    <mergeCell ref="D84:E85"/>
    <mergeCell ref="G84:H85"/>
    <mergeCell ref="I84:I85"/>
    <mergeCell ref="K84:K85"/>
    <mergeCell ref="M84:N85"/>
    <mergeCell ref="P84:Q85"/>
    <mergeCell ref="R84:R85"/>
    <mergeCell ref="AH84:AI85"/>
    <mergeCell ref="AE80:AF80"/>
    <mergeCell ref="AH80:AI80"/>
    <mergeCell ref="D81:E82"/>
    <mergeCell ref="F81:F82"/>
    <mergeCell ref="G81:G82"/>
    <mergeCell ref="M81:N82"/>
    <mergeCell ref="O81:O82"/>
    <mergeCell ref="P81:P82"/>
    <mergeCell ref="V81:W82"/>
    <mergeCell ref="X81:X82"/>
    <mergeCell ref="D80:E80"/>
    <mergeCell ref="G80:H80"/>
    <mergeCell ref="M80:N80"/>
    <mergeCell ref="P80:Q80"/>
    <mergeCell ref="V80:W80"/>
    <mergeCell ref="Y80:Z80"/>
    <mergeCell ref="AE81:AF82"/>
    <mergeCell ref="AG81:AG82"/>
    <mergeCell ref="AH81:AH82"/>
    <mergeCell ref="Y76:Z77"/>
    <mergeCell ref="AA76:AA77"/>
    <mergeCell ref="AE78:AG78"/>
    <mergeCell ref="AH78:AJ78"/>
    <mergeCell ref="D79:E79"/>
    <mergeCell ref="G79:H79"/>
    <mergeCell ref="M79:N79"/>
    <mergeCell ref="P79:Q79"/>
    <mergeCell ref="V79:W79"/>
    <mergeCell ref="Y79:Z79"/>
    <mergeCell ref="AE79:AF79"/>
    <mergeCell ref="AH79:AI79"/>
    <mergeCell ref="D78:F78"/>
    <mergeCell ref="G78:I78"/>
    <mergeCell ref="M78:O78"/>
    <mergeCell ref="P78:R78"/>
    <mergeCell ref="V78:X78"/>
    <mergeCell ref="Y78:AA78"/>
    <mergeCell ref="G76:H77"/>
    <mergeCell ref="I76:I77"/>
    <mergeCell ref="AC76:AC77"/>
    <mergeCell ref="AD76:AD77"/>
    <mergeCell ref="AE76:AF77"/>
    <mergeCell ref="AG76:AG77"/>
    <mergeCell ref="D75:I75"/>
    <mergeCell ref="M75:R75"/>
    <mergeCell ref="V75:AA75"/>
    <mergeCell ref="AE75:AJ75"/>
    <mergeCell ref="D74:E74"/>
    <mergeCell ref="G74:H74"/>
    <mergeCell ref="M74:N74"/>
    <mergeCell ref="P74:Q74"/>
    <mergeCell ref="V74:W74"/>
    <mergeCell ref="Y74:Z74"/>
    <mergeCell ref="AH76:AI77"/>
    <mergeCell ref="AJ76:AJ77"/>
    <mergeCell ref="T76:T77"/>
    <mergeCell ref="U76:U77"/>
    <mergeCell ref="V76:W77"/>
    <mergeCell ref="X76:X77"/>
    <mergeCell ref="AE72:AF72"/>
    <mergeCell ref="AH72:AI72"/>
    <mergeCell ref="D73:E73"/>
    <mergeCell ref="G73:H73"/>
    <mergeCell ref="M73:N73"/>
    <mergeCell ref="P73:Q73"/>
    <mergeCell ref="V73:W73"/>
    <mergeCell ref="Y73:Z73"/>
    <mergeCell ref="AE73:AF73"/>
    <mergeCell ref="AH73:AI73"/>
    <mergeCell ref="D72:E72"/>
    <mergeCell ref="G72:H72"/>
    <mergeCell ref="M72:N72"/>
    <mergeCell ref="P72:Q72"/>
    <mergeCell ref="V72:W72"/>
    <mergeCell ref="Y72:Z72"/>
    <mergeCell ref="AE74:AF74"/>
    <mergeCell ref="AH74:AI74"/>
    <mergeCell ref="AE70:AF70"/>
    <mergeCell ref="AH70:AI70"/>
    <mergeCell ref="D71:E71"/>
    <mergeCell ref="G71:H71"/>
    <mergeCell ref="M71:N71"/>
    <mergeCell ref="P71:Q71"/>
    <mergeCell ref="V71:W71"/>
    <mergeCell ref="Y71:Z71"/>
    <mergeCell ref="AE71:AF71"/>
    <mergeCell ref="AH71:AI71"/>
    <mergeCell ref="D70:E70"/>
    <mergeCell ref="G70:H70"/>
    <mergeCell ref="M70:N70"/>
    <mergeCell ref="P70:Q70"/>
    <mergeCell ref="V70:W70"/>
    <mergeCell ref="Y70:Z70"/>
    <mergeCell ref="AE68:AF68"/>
    <mergeCell ref="AH68:AI68"/>
    <mergeCell ref="D69:E69"/>
    <mergeCell ref="G69:H69"/>
    <mergeCell ref="M69:N69"/>
    <mergeCell ref="P69:Q69"/>
    <mergeCell ref="V69:W69"/>
    <mergeCell ref="Y69:Z69"/>
    <mergeCell ref="AE69:AF69"/>
    <mergeCell ref="AH69:AI69"/>
    <mergeCell ref="D68:E68"/>
    <mergeCell ref="G68:H68"/>
    <mergeCell ref="M68:N68"/>
    <mergeCell ref="P68:Q68"/>
    <mergeCell ref="V68:W68"/>
    <mergeCell ref="Y68:Z68"/>
    <mergeCell ref="AE66:AF66"/>
    <mergeCell ref="AH66:AI66"/>
    <mergeCell ref="D67:E67"/>
    <mergeCell ref="G67:H67"/>
    <mergeCell ref="M67:N67"/>
    <mergeCell ref="P67:Q67"/>
    <mergeCell ref="V67:W67"/>
    <mergeCell ref="Y67:Z67"/>
    <mergeCell ref="AE67:AF67"/>
    <mergeCell ref="AH67:AI67"/>
    <mergeCell ref="D66:E66"/>
    <mergeCell ref="G66:H66"/>
    <mergeCell ref="M66:N66"/>
    <mergeCell ref="P66:Q66"/>
    <mergeCell ref="V66:W66"/>
    <mergeCell ref="Y66:Z66"/>
    <mergeCell ref="M54:M57"/>
    <mergeCell ref="N54:N57"/>
    <mergeCell ref="P49:P50"/>
    <mergeCell ref="Q49:Q50"/>
    <mergeCell ref="AE64:AG64"/>
    <mergeCell ref="AH64:AJ64"/>
    <mergeCell ref="D65:E65"/>
    <mergeCell ref="G65:H65"/>
    <mergeCell ref="M65:N65"/>
    <mergeCell ref="P65:Q65"/>
    <mergeCell ref="V65:W65"/>
    <mergeCell ref="Y65:Z65"/>
    <mergeCell ref="AE65:AF65"/>
    <mergeCell ref="AH65:AI65"/>
    <mergeCell ref="D64:F64"/>
    <mergeCell ref="G64:I64"/>
    <mergeCell ref="M64:O64"/>
    <mergeCell ref="P64:R64"/>
    <mergeCell ref="V64:X64"/>
    <mergeCell ref="Y64:AA64"/>
    <mergeCell ref="V44:V45"/>
    <mergeCell ref="W44:W45"/>
    <mergeCell ref="Y44:Y45"/>
    <mergeCell ref="Z44:Z45"/>
    <mergeCell ref="AI54:AI57"/>
    <mergeCell ref="B63:I63"/>
    <mergeCell ref="K63:R63"/>
    <mergeCell ref="T63:AA63"/>
    <mergeCell ref="AC63:AJ63"/>
    <mergeCell ref="P54:P57"/>
    <mergeCell ref="Q54:Q57"/>
    <mergeCell ref="V54:V57"/>
    <mergeCell ref="W54:W57"/>
    <mergeCell ref="Y54:Y57"/>
    <mergeCell ref="Z54:Z57"/>
    <mergeCell ref="AJ40:AJ62"/>
    <mergeCell ref="AE49:AE50"/>
    <mergeCell ref="AF49:AF50"/>
    <mergeCell ref="AH49:AH50"/>
    <mergeCell ref="AI49:AI50"/>
    <mergeCell ref="D54:D57"/>
    <mergeCell ref="E54:E57"/>
    <mergeCell ref="G54:G57"/>
    <mergeCell ref="H54:H57"/>
    <mergeCell ref="AH44:AH45"/>
    <mergeCell ref="AI44:AI45"/>
    <mergeCell ref="D49:D50"/>
    <mergeCell ref="E49:E50"/>
    <mergeCell ref="G49:G50"/>
    <mergeCell ref="H49:H50"/>
    <mergeCell ref="M49:M50"/>
    <mergeCell ref="N49:N50"/>
    <mergeCell ref="AG40:AG62"/>
    <mergeCell ref="D44:D45"/>
    <mergeCell ref="E44:E45"/>
    <mergeCell ref="G44:G45"/>
    <mergeCell ref="H44:H45"/>
    <mergeCell ref="M44:M45"/>
    <mergeCell ref="N44:N45"/>
    <mergeCell ref="P44:P45"/>
    <mergeCell ref="Q44:Q45"/>
    <mergeCell ref="F40:F62"/>
    <mergeCell ref="I40:I62"/>
    <mergeCell ref="V49:V50"/>
    <mergeCell ref="W49:W50"/>
    <mergeCell ref="Y49:Y50"/>
    <mergeCell ref="Z49:Z50"/>
    <mergeCell ref="AA40:AA62"/>
    <mergeCell ref="O40:O62"/>
    <mergeCell ref="R40:R62"/>
    <mergeCell ref="X40:X62"/>
    <mergeCell ref="AE38:AG38"/>
    <mergeCell ref="AH38:AJ38"/>
    <mergeCell ref="D39:E39"/>
    <mergeCell ref="G39:H39"/>
    <mergeCell ref="M39:N39"/>
    <mergeCell ref="P39:Q39"/>
    <mergeCell ref="V39:W39"/>
    <mergeCell ref="Y39:Z39"/>
    <mergeCell ref="AE39:AF39"/>
    <mergeCell ref="AH39:AI39"/>
    <mergeCell ref="D38:F38"/>
    <mergeCell ref="G38:I38"/>
    <mergeCell ref="M38:O38"/>
    <mergeCell ref="P38:R38"/>
    <mergeCell ref="V38:X38"/>
    <mergeCell ref="Y38:AA38"/>
    <mergeCell ref="AE54:AE57"/>
    <mergeCell ref="AF54:AF57"/>
    <mergeCell ref="AH54:AH57"/>
    <mergeCell ref="AE44:AE45"/>
    <mergeCell ref="AF44:AF45"/>
    <mergeCell ref="D35:E35"/>
    <mergeCell ref="M35:N35"/>
    <mergeCell ref="V35:W35"/>
    <mergeCell ref="AE35:AF35"/>
    <mergeCell ref="W24:W25"/>
    <mergeCell ref="X24:X25"/>
    <mergeCell ref="Y24:Y25"/>
    <mergeCell ref="AD24:AD25"/>
    <mergeCell ref="AE24:AE25"/>
    <mergeCell ref="AF24:AF25"/>
    <mergeCell ref="M24:M25"/>
    <mergeCell ref="N24:N25"/>
    <mergeCell ref="O24:O25"/>
    <mergeCell ref="P24:P25"/>
    <mergeCell ref="U24:U25"/>
    <mergeCell ref="V24:V25"/>
    <mergeCell ref="C24:C25"/>
    <mergeCell ref="D24:D25"/>
    <mergeCell ref="E24:E25"/>
    <mergeCell ref="F24:F25"/>
    <mergeCell ref="G24:G25"/>
    <mergeCell ref="L24:L25"/>
    <mergeCell ref="AE22:AF22"/>
    <mergeCell ref="AG22:AH22"/>
    <mergeCell ref="D23:E23"/>
    <mergeCell ref="F23:G23"/>
    <mergeCell ref="M23:N23"/>
    <mergeCell ref="O23:P23"/>
    <mergeCell ref="V23:W23"/>
    <mergeCell ref="X23:Y23"/>
    <mergeCell ref="AE23:AF23"/>
    <mergeCell ref="AG23:AH23"/>
    <mergeCell ref="AG24:AG25"/>
    <mergeCell ref="AH24:AH25"/>
    <mergeCell ref="F21:G21"/>
    <mergeCell ref="O21:P21"/>
    <mergeCell ref="X21:Y21"/>
    <mergeCell ref="AG21:AH21"/>
    <mergeCell ref="D22:E22"/>
    <mergeCell ref="F22:G22"/>
    <mergeCell ref="M22:N22"/>
    <mergeCell ref="O22:P22"/>
    <mergeCell ref="V22:W22"/>
    <mergeCell ref="X22:Y22"/>
    <mergeCell ref="X14:X18"/>
    <mergeCell ref="AC14:AC18"/>
    <mergeCell ref="AD14:AD18"/>
    <mergeCell ref="AG14:AG18"/>
    <mergeCell ref="F20:G20"/>
    <mergeCell ref="O20:P20"/>
    <mergeCell ref="X20:Y20"/>
    <mergeCell ref="AG20:AH20"/>
    <mergeCell ref="AC5:AD5"/>
    <mergeCell ref="AG5:AH5"/>
    <mergeCell ref="X5:Y5"/>
    <mergeCell ref="B14:B18"/>
    <mergeCell ref="C14:C18"/>
    <mergeCell ref="F14:F18"/>
    <mergeCell ref="K14:K18"/>
    <mergeCell ref="L14:L18"/>
    <mergeCell ref="O14:O18"/>
    <mergeCell ref="T14:T18"/>
    <mergeCell ref="U14:U18"/>
    <mergeCell ref="B5:C5"/>
    <mergeCell ref="F5:G5"/>
    <mergeCell ref="K5:L5"/>
    <mergeCell ref="O5:P5"/>
    <mergeCell ref="T5:U5"/>
    <mergeCell ref="AL1:AS1"/>
    <mergeCell ref="B3:G3"/>
    <mergeCell ref="K3:P3"/>
    <mergeCell ref="T3:Y3"/>
    <mergeCell ref="AC3:AH3"/>
    <mergeCell ref="B4:G4"/>
    <mergeCell ref="K4:P4"/>
    <mergeCell ref="T4:Y4"/>
    <mergeCell ref="AC4:AH4"/>
  </mergeCells>
  <conditionalFormatting sqref="AL5:AS88">
    <cfRule type="containsText" dxfId="3" priority="1" operator="containsText" text="TRUE">
      <formula>NOT(ISERROR(SEARCH("TRUE",AL5)))</formula>
    </cfRule>
    <cfRule type="containsText" dxfId="2" priority="2" operator="containsText" text="FALSE">
      <formula>NOT(ISERROR(SEARCH("FALSE",AL5)))</formula>
    </cfRule>
  </conditionalFormatting>
  <pageMargins left="0.7" right="0.7" top="0.75" bottom="0.75" header="0.3" footer="0.3"/>
  <ignoredErrors>
    <ignoredError sqref="W26:W32 X26:X32 E26:E3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B628D-DE20-421B-8D2F-E46CC244959B}">
  <sheetPr>
    <tabColor rgb="FFFFC000"/>
  </sheetPr>
  <dimension ref="A1:AT93"/>
  <sheetViews>
    <sheetView zoomScaleNormal="100" workbookViewId="0">
      <pane ySplit="3" topLeftCell="A45" activePane="bottomLeft" state="frozen"/>
      <selection activeCell="D30" sqref="D30"/>
      <selection pane="bottomLeft" activeCell="F91" sqref="F91"/>
    </sheetView>
  </sheetViews>
  <sheetFormatPr defaultColWidth="8.75" defaultRowHeight="9.5" outlineLevelCol="1"/>
  <cols>
    <col min="1" max="1" width="8.75" style="279"/>
    <col min="2" max="2" width="55.25" style="279" customWidth="1" outlineLevel="1"/>
    <col min="3" max="3" width="12.25" style="283" customWidth="1" outlineLevel="1"/>
    <col min="4" max="4" width="15.08203125" style="283" bestFit="1" customWidth="1" outlineLevel="1"/>
    <col min="5" max="5" width="11.33203125" style="283" bestFit="1" customWidth="1" outlineLevel="1"/>
    <col min="6" max="6" width="9.4140625" style="283" bestFit="1" customWidth="1" outlineLevel="1"/>
    <col min="7" max="7" width="9" style="283" bestFit="1" customWidth="1" outlineLevel="1"/>
    <col min="8" max="8" width="11.33203125" style="283" bestFit="1" customWidth="1" outlineLevel="1"/>
    <col min="9" max="9" width="8" style="283" bestFit="1" customWidth="1" outlineLevel="1"/>
    <col min="10" max="10" width="8.75" style="279"/>
    <col min="11" max="11" width="51" style="279" customWidth="1" outlineLevel="1"/>
    <col min="12" max="12" width="12.08203125" style="283" bestFit="1" customWidth="1" outlineLevel="1"/>
    <col min="13" max="13" width="15.08203125" style="283" bestFit="1" customWidth="1" outlineLevel="1"/>
    <col min="14" max="14" width="11.33203125" style="283" bestFit="1" customWidth="1" outlineLevel="1"/>
    <col min="15" max="15" width="9.4140625" style="283" bestFit="1" customWidth="1" outlineLevel="1"/>
    <col min="16" max="16" width="9" style="283" bestFit="1" customWidth="1" outlineLevel="1"/>
    <col min="17" max="17" width="19.4140625" style="283" customWidth="1" outlineLevel="1"/>
    <col min="18" max="18" width="17.25" style="283" customWidth="1" outlineLevel="1"/>
    <col min="19" max="19" width="9" style="294" customWidth="1"/>
    <col min="20" max="20" width="55.25" style="279" bestFit="1" customWidth="1"/>
    <col min="21" max="21" width="12.08203125" style="283" bestFit="1" customWidth="1"/>
    <col min="22" max="22" width="15.08203125" style="283" bestFit="1" customWidth="1"/>
    <col min="23" max="23" width="11.33203125" style="283" bestFit="1" customWidth="1"/>
    <col min="24" max="24" width="9.4140625" style="283" bestFit="1" customWidth="1"/>
    <col min="25" max="25" width="9" style="283" bestFit="1" customWidth="1"/>
    <col min="26" max="26" width="11.33203125" style="283" bestFit="1" customWidth="1"/>
    <col min="27" max="27" width="8" style="283" bestFit="1" customWidth="1"/>
    <col min="28" max="28" width="9" style="294" customWidth="1"/>
    <col min="29" max="29" width="82.6640625" style="279" hidden="1" customWidth="1" outlineLevel="1"/>
    <col min="30" max="30" width="12.25" style="283" hidden="1" customWidth="1" outlineLevel="1"/>
    <col min="31" max="31" width="31.08203125" style="283" hidden="1" customWidth="1" outlineLevel="1"/>
    <col min="32" max="32" width="19.08203125" style="283" hidden="1" customWidth="1" outlineLevel="1"/>
    <col min="33" max="33" width="24.25" style="283" hidden="1" customWidth="1" outlineLevel="1"/>
    <col min="34" max="35" width="19.4140625" style="283" hidden="1" customWidth="1" outlineLevel="1"/>
    <col min="36" max="36" width="17.25" style="283" hidden="1" customWidth="1" outlineLevel="1"/>
    <col min="37" max="45" width="0" style="279" hidden="1" customWidth="1" outlineLevel="1"/>
    <col min="46" max="46" width="8.75" style="279" collapsed="1"/>
    <col min="47" max="16384" width="8.75" style="279"/>
  </cols>
  <sheetData>
    <row r="1" spans="1:45">
      <c r="B1" s="280"/>
      <c r="C1" s="281" t="s">
        <v>116</v>
      </c>
      <c r="D1" s="282"/>
      <c r="E1" s="282"/>
      <c r="F1" s="282"/>
      <c r="G1" s="282"/>
      <c r="K1" s="284"/>
      <c r="L1" s="285" t="s">
        <v>117</v>
      </c>
      <c r="M1" s="286"/>
      <c r="N1" s="286"/>
      <c r="O1" s="286"/>
      <c r="P1" s="286"/>
      <c r="S1" s="283"/>
      <c r="T1" s="287"/>
      <c r="U1" s="288" t="s">
        <v>121</v>
      </c>
      <c r="V1" s="289"/>
      <c r="W1" s="289"/>
      <c r="X1" s="289"/>
      <c r="Y1" s="289"/>
      <c r="Z1" s="289"/>
      <c r="AA1" s="289"/>
      <c r="AB1" s="279"/>
      <c r="AC1" s="290"/>
      <c r="AD1" s="291" t="s">
        <v>123</v>
      </c>
      <c r="AE1" s="292"/>
      <c r="AF1" s="292"/>
      <c r="AG1" s="292"/>
      <c r="AH1" s="292"/>
      <c r="AL1" s="823" t="s">
        <v>122</v>
      </c>
      <c r="AM1" s="823"/>
      <c r="AN1" s="823"/>
      <c r="AO1" s="823"/>
      <c r="AP1" s="823"/>
      <c r="AQ1" s="823"/>
      <c r="AR1" s="823"/>
      <c r="AS1" s="823"/>
    </row>
    <row r="2" spans="1:45" ht="10" thickBot="1">
      <c r="A2" s="283"/>
      <c r="B2" s="283"/>
      <c r="L2" s="279"/>
      <c r="M2" s="279"/>
      <c r="N2" s="279"/>
      <c r="O2" s="279"/>
      <c r="P2" s="279"/>
      <c r="Q2" s="279"/>
      <c r="R2" s="279"/>
      <c r="T2" s="294"/>
      <c r="U2" s="294"/>
      <c r="V2" s="294"/>
      <c r="W2" s="294"/>
      <c r="X2" s="294"/>
      <c r="Y2" s="294"/>
      <c r="Z2" s="294"/>
      <c r="AA2" s="294"/>
      <c r="AC2" s="290"/>
      <c r="AD2" s="291"/>
      <c r="AE2" s="292"/>
      <c r="AF2" s="292"/>
      <c r="AG2" s="292"/>
      <c r="AH2" s="292"/>
      <c r="AL2" s="293"/>
      <c r="AM2" s="293"/>
      <c r="AN2" s="293"/>
      <c r="AO2" s="293"/>
      <c r="AP2" s="293"/>
      <c r="AQ2" s="293"/>
      <c r="AR2" s="293"/>
      <c r="AS2" s="293"/>
    </row>
    <row r="3" spans="1:45">
      <c r="B3" s="824" t="s">
        <v>129</v>
      </c>
      <c r="C3" s="825"/>
      <c r="D3" s="825"/>
      <c r="E3" s="825"/>
      <c r="F3" s="825"/>
      <c r="G3" s="826"/>
      <c r="H3" s="295"/>
      <c r="I3" s="296"/>
      <c r="K3" s="824" t="s">
        <v>130</v>
      </c>
      <c r="L3" s="825"/>
      <c r="M3" s="825"/>
      <c r="N3" s="825"/>
      <c r="O3" s="825"/>
      <c r="P3" s="826"/>
      <c r="Q3" s="295"/>
      <c r="R3" s="296"/>
      <c r="S3" s="297"/>
      <c r="T3" s="824" t="s">
        <v>131</v>
      </c>
      <c r="U3" s="825"/>
      <c r="V3" s="825"/>
      <c r="W3" s="825"/>
      <c r="X3" s="825"/>
      <c r="Y3" s="826"/>
      <c r="Z3" s="295"/>
      <c r="AA3" s="296"/>
      <c r="AB3" s="297"/>
      <c r="AC3" s="827" t="s">
        <v>0</v>
      </c>
      <c r="AD3" s="828"/>
      <c r="AE3" s="828"/>
      <c r="AF3" s="828"/>
      <c r="AG3" s="828"/>
      <c r="AH3" s="829"/>
      <c r="AJ3" s="279"/>
    </row>
    <row r="4" spans="1:45" s="298" customFormat="1" ht="16" customHeight="1" thickBot="1">
      <c r="B4" s="830" t="s">
        <v>125</v>
      </c>
      <c r="C4" s="831"/>
      <c r="D4" s="831"/>
      <c r="E4" s="831"/>
      <c r="F4" s="831"/>
      <c r="G4" s="832"/>
      <c r="H4" s="299"/>
      <c r="I4" s="300"/>
      <c r="K4" s="830" t="s">
        <v>125</v>
      </c>
      <c r="L4" s="831"/>
      <c r="M4" s="831"/>
      <c r="N4" s="831"/>
      <c r="O4" s="831"/>
      <c r="P4" s="832"/>
      <c r="Q4" s="299"/>
      <c r="R4" s="300"/>
      <c r="S4" s="301"/>
      <c r="T4" s="833" t="s">
        <v>128</v>
      </c>
      <c r="U4" s="834"/>
      <c r="V4" s="834"/>
      <c r="W4" s="834"/>
      <c r="X4" s="834"/>
      <c r="Y4" s="835"/>
      <c r="Z4" s="299"/>
      <c r="AA4" s="300"/>
      <c r="AB4" s="301"/>
      <c r="AC4" s="836">
        <v>44774</v>
      </c>
      <c r="AD4" s="837"/>
      <c r="AE4" s="837"/>
      <c r="AF4" s="837"/>
      <c r="AG4" s="837"/>
      <c r="AH4" s="838"/>
      <c r="AI4" s="302"/>
    </row>
    <row r="5" spans="1:45" s="298" customFormat="1">
      <c r="B5" s="855"/>
      <c r="C5" s="856"/>
      <c r="D5" s="304" t="s">
        <v>1</v>
      </c>
      <c r="E5" s="305"/>
      <c r="F5" s="857" t="s">
        <v>2</v>
      </c>
      <c r="G5" s="858"/>
      <c r="H5" s="299"/>
      <c r="I5" s="300"/>
      <c r="K5" s="855"/>
      <c r="L5" s="856"/>
      <c r="M5" s="304" t="s">
        <v>1</v>
      </c>
      <c r="N5" s="305"/>
      <c r="O5" s="857" t="s">
        <v>2</v>
      </c>
      <c r="P5" s="858"/>
      <c r="Q5" s="299"/>
      <c r="R5" s="300"/>
      <c r="S5" s="301"/>
      <c r="T5" s="855"/>
      <c r="U5" s="856"/>
      <c r="V5" s="304" t="s">
        <v>1</v>
      </c>
      <c r="W5" s="305"/>
      <c r="X5" s="857" t="s">
        <v>2</v>
      </c>
      <c r="Y5" s="858"/>
      <c r="Z5" s="299"/>
      <c r="AA5" s="300"/>
      <c r="AB5" s="301"/>
      <c r="AC5" s="847"/>
      <c r="AD5" s="847"/>
      <c r="AE5" s="307" t="s">
        <v>1</v>
      </c>
      <c r="AF5" s="308"/>
      <c r="AG5" s="848" t="s">
        <v>2</v>
      </c>
      <c r="AH5" s="848"/>
      <c r="AI5" s="302"/>
      <c r="AL5" s="298" t="b">
        <f>T6=AC6</f>
        <v>1</v>
      </c>
      <c r="AM5" s="298" t="b">
        <f t="shared" ref="AM5:AS20" si="0">U6=AD6</f>
        <v>1</v>
      </c>
      <c r="AN5" s="298" t="b">
        <f t="shared" si="0"/>
        <v>1</v>
      </c>
      <c r="AO5" s="298" t="b">
        <f t="shared" si="0"/>
        <v>1</v>
      </c>
      <c r="AP5" s="298" t="b">
        <f t="shared" si="0"/>
        <v>1</v>
      </c>
      <c r="AQ5" s="298" t="b">
        <f t="shared" si="0"/>
        <v>1</v>
      </c>
      <c r="AR5" s="298" t="b">
        <f t="shared" si="0"/>
        <v>1</v>
      </c>
      <c r="AS5" s="298" t="b">
        <f t="shared" si="0"/>
        <v>1</v>
      </c>
    </row>
    <row r="6" spans="1:45" s="298" customFormat="1" ht="10" thickBot="1">
      <c r="B6" s="309" t="s">
        <v>3</v>
      </c>
      <c r="C6" s="310" t="s">
        <v>4</v>
      </c>
      <c r="D6" s="310" t="s">
        <v>5</v>
      </c>
      <c r="E6" s="310" t="s">
        <v>6</v>
      </c>
      <c r="F6" s="310" t="s">
        <v>5</v>
      </c>
      <c r="G6" s="311" t="s">
        <v>6</v>
      </c>
      <c r="H6" s="299"/>
      <c r="I6" s="300"/>
      <c r="K6" s="309" t="s">
        <v>3</v>
      </c>
      <c r="L6" s="310" t="s">
        <v>4</v>
      </c>
      <c r="M6" s="310" t="s">
        <v>5</v>
      </c>
      <c r="N6" s="310" t="s">
        <v>6</v>
      </c>
      <c r="O6" s="310" t="s">
        <v>5</v>
      </c>
      <c r="P6" s="311" t="s">
        <v>6</v>
      </c>
      <c r="Q6" s="299"/>
      <c r="R6" s="300"/>
      <c r="S6" s="301"/>
      <c r="T6" s="309" t="s">
        <v>3</v>
      </c>
      <c r="U6" s="310" t="s">
        <v>4</v>
      </c>
      <c r="V6" s="310" t="s">
        <v>5</v>
      </c>
      <c r="W6" s="310" t="s">
        <v>6</v>
      </c>
      <c r="X6" s="310" t="s">
        <v>5</v>
      </c>
      <c r="Y6" s="311" t="s">
        <v>6</v>
      </c>
      <c r="Z6" s="299"/>
      <c r="AA6" s="300"/>
      <c r="AB6" s="301"/>
      <c r="AC6" s="312" t="s">
        <v>3</v>
      </c>
      <c r="AD6" s="313" t="s">
        <v>4</v>
      </c>
      <c r="AE6" s="313" t="s">
        <v>5</v>
      </c>
      <c r="AF6" s="313" t="s">
        <v>6</v>
      </c>
      <c r="AG6" s="313" t="s">
        <v>5</v>
      </c>
      <c r="AH6" s="313" t="s">
        <v>6</v>
      </c>
      <c r="AI6" s="302"/>
      <c r="AL6" s="298" t="b">
        <f t="shared" ref="AL6:AS51" si="1">T7=AC7</f>
        <v>1</v>
      </c>
      <c r="AM6" s="298" t="b">
        <f t="shared" si="0"/>
        <v>1</v>
      </c>
      <c r="AN6" s="298" t="b">
        <f t="shared" si="0"/>
        <v>1</v>
      </c>
      <c r="AO6" s="298" t="b">
        <f t="shared" si="0"/>
        <v>1</v>
      </c>
      <c r="AP6" s="298" t="b">
        <f t="shared" si="0"/>
        <v>1</v>
      </c>
      <c r="AQ6" s="298" t="b">
        <f t="shared" si="0"/>
        <v>1</v>
      </c>
      <c r="AR6" s="298" t="b">
        <f t="shared" si="0"/>
        <v>1</v>
      </c>
      <c r="AS6" s="298" t="b">
        <f t="shared" si="0"/>
        <v>1</v>
      </c>
    </row>
    <row r="7" spans="1:45" s="298" customFormat="1">
      <c r="B7" s="303" t="s">
        <v>7</v>
      </c>
      <c r="C7" s="489" t="s">
        <v>8</v>
      </c>
      <c r="D7" s="315">
        <f>M7/(1+VAT_2022)</f>
        <v>3.1565217391304353E-5</v>
      </c>
      <c r="E7" s="316">
        <v>30</v>
      </c>
      <c r="F7" s="317">
        <f>D7/10</f>
        <v>3.1565217391304354E-6</v>
      </c>
      <c r="G7" s="318" t="s">
        <v>9</v>
      </c>
      <c r="H7" s="299"/>
      <c r="I7" s="300"/>
      <c r="K7" s="303" t="s">
        <v>7</v>
      </c>
      <c r="L7" s="489" t="s">
        <v>8</v>
      </c>
      <c r="M7" s="315">
        <v>3.6300000000000001E-5</v>
      </c>
      <c r="N7" s="316">
        <v>30</v>
      </c>
      <c r="O7" s="317">
        <v>3.63E-6</v>
      </c>
      <c r="P7" s="318" t="s">
        <v>9</v>
      </c>
      <c r="Q7" s="299"/>
      <c r="R7" s="300"/>
      <c r="S7" s="301"/>
      <c r="T7" s="303" t="s">
        <v>7</v>
      </c>
      <c r="U7" s="314" t="s">
        <v>8</v>
      </c>
      <c r="V7" s="315">
        <f>D7*(1+VAT_2025)</f>
        <v>3.6457826086956531E-5</v>
      </c>
      <c r="W7" s="316">
        <v>30</v>
      </c>
      <c r="X7" s="317">
        <f>V7/10</f>
        <v>3.6457826086956532E-6</v>
      </c>
      <c r="Y7" s="318">
        <v>3</v>
      </c>
      <c r="Z7" s="299"/>
      <c r="AA7" s="300"/>
      <c r="AB7" s="301"/>
      <c r="AC7" s="306" t="s">
        <v>7</v>
      </c>
      <c r="AD7" s="319" t="s">
        <v>8</v>
      </c>
      <c r="AE7" s="320">
        <f>M7*(1+VAT_2025)/(1+VAT_2022)</f>
        <v>3.6457826086956531E-5</v>
      </c>
      <c r="AF7" s="319">
        <v>30</v>
      </c>
      <c r="AG7" s="321">
        <f>AE7/10</f>
        <v>3.6457826086956532E-6</v>
      </c>
      <c r="AH7" s="319">
        <v>3</v>
      </c>
      <c r="AI7" s="302"/>
      <c r="AL7" s="298" t="b">
        <f t="shared" si="1"/>
        <v>1</v>
      </c>
      <c r="AM7" s="298" t="b">
        <f t="shared" si="0"/>
        <v>1</v>
      </c>
      <c r="AN7" s="298" t="b">
        <f t="shared" si="0"/>
        <v>1</v>
      </c>
      <c r="AO7" s="298" t="b">
        <f t="shared" si="0"/>
        <v>1</v>
      </c>
      <c r="AP7" s="298" t="b">
        <f t="shared" si="0"/>
        <v>1</v>
      </c>
      <c r="AQ7" s="298" t="b">
        <f t="shared" si="0"/>
        <v>1</v>
      </c>
      <c r="AR7" s="298" t="b">
        <f t="shared" si="0"/>
        <v>1</v>
      </c>
      <c r="AS7" s="298" t="b">
        <f t="shared" si="0"/>
        <v>1</v>
      </c>
    </row>
    <row r="8" spans="1:45" s="298" customFormat="1">
      <c r="B8" s="322" t="s">
        <v>10</v>
      </c>
      <c r="C8" s="490" t="s">
        <v>11</v>
      </c>
      <c r="D8" s="324">
        <f>M8/(1+VAT_2022)</f>
        <v>3.7913043478260876E-5</v>
      </c>
      <c r="E8" s="325">
        <v>30</v>
      </c>
      <c r="F8" s="326">
        <f t="shared" ref="F8:F11" si="2">D8/10</f>
        <v>3.7913043478260877E-6</v>
      </c>
      <c r="G8" s="327" t="s">
        <v>9</v>
      </c>
      <c r="H8" s="299"/>
      <c r="I8" s="300"/>
      <c r="K8" s="322" t="s">
        <v>10</v>
      </c>
      <c r="L8" s="490" t="s">
        <v>11</v>
      </c>
      <c r="M8" s="324">
        <v>4.3600000000000003E-5</v>
      </c>
      <c r="N8" s="325">
        <v>30</v>
      </c>
      <c r="O8" s="326">
        <v>4.3599999999999998E-6</v>
      </c>
      <c r="P8" s="327" t="s">
        <v>9</v>
      </c>
      <c r="Q8" s="299"/>
      <c r="R8" s="300"/>
      <c r="S8" s="301"/>
      <c r="T8" s="322" t="s">
        <v>10</v>
      </c>
      <c r="U8" s="323" t="s">
        <v>11</v>
      </c>
      <c r="V8" s="324">
        <f>D8*(1+VAT_2025)</f>
        <v>4.3789565217391313E-5</v>
      </c>
      <c r="W8" s="325">
        <v>30</v>
      </c>
      <c r="X8" s="326">
        <f t="shared" ref="X8:X11" si="3">V8/10</f>
        <v>4.3789565217391312E-6</v>
      </c>
      <c r="Y8" s="327">
        <v>3</v>
      </c>
      <c r="Z8" s="299"/>
      <c r="AA8" s="300"/>
      <c r="AB8" s="301"/>
      <c r="AC8" s="328" t="s">
        <v>10</v>
      </c>
      <c r="AD8" s="329" t="s">
        <v>11</v>
      </c>
      <c r="AE8" s="330">
        <f>M8*(1+VAT_2025)/(1+VAT_2022)</f>
        <v>4.3789565217391307E-5</v>
      </c>
      <c r="AF8" s="329">
        <v>30</v>
      </c>
      <c r="AG8" s="331">
        <f t="shared" ref="AG8:AG11" si="4">AE8/10</f>
        <v>4.3789565217391303E-6</v>
      </c>
      <c r="AH8" s="329">
        <v>3</v>
      </c>
      <c r="AI8" s="302"/>
      <c r="AL8" s="298" t="b">
        <f t="shared" si="1"/>
        <v>1</v>
      </c>
      <c r="AM8" s="298" t="b">
        <f t="shared" si="0"/>
        <v>1</v>
      </c>
      <c r="AN8" s="298" t="b">
        <f t="shared" si="0"/>
        <v>1</v>
      </c>
      <c r="AO8" s="298" t="b">
        <f t="shared" si="0"/>
        <v>1</v>
      </c>
      <c r="AP8" s="298" t="b">
        <f t="shared" si="0"/>
        <v>1</v>
      </c>
      <c r="AQ8" s="298" t="b">
        <f t="shared" si="0"/>
        <v>1</v>
      </c>
      <c r="AR8" s="298" t="b">
        <f t="shared" si="0"/>
        <v>1</v>
      </c>
      <c r="AS8" s="298" t="b">
        <f t="shared" si="0"/>
        <v>1</v>
      </c>
    </row>
    <row r="9" spans="1:45" s="298" customFormat="1">
      <c r="B9" s="322" t="s">
        <v>12</v>
      </c>
      <c r="C9" s="490" t="s">
        <v>13</v>
      </c>
      <c r="D9" s="326">
        <f>M9/(1+VAT_2022)</f>
        <v>2.5267826086956526E-4</v>
      </c>
      <c r="E9" s="325">
        <v>500</v>
      </c>
      <c r="F9" s="326">
        <f t="shared" si="2"/>
        <v>2.5267826086956524E-5</v>
      </c>
      <c r="G9" s="327" t="s">
        <v>14</v>
      </c>
      <c r="H9" s="299"/>
      <c r="I9" s="300"/>
      <c r="K9" s="322" t="s">
        <v>12</v>
      </c>
      <c r="L9" s="490" t="s">
        <v>13</v>
      </c>
      <c r="M9" s="326">
        <v>2.9058000000000003E-4</v>
      </c>
      <c r="N9" s="325">
        <v>500</v>
      </c>
      <c r="O9" s="326">
        <v>2.906E-5</v>
      </c>
      <c r="P9" s="327" t="s">
        <v>14</v>
      </c>
      <c r="Q9" s="299"/>
      <c r="R9" s="300"/>
      <c r="S9" s="301"/>
      <c r="T9" s="322" t="s">
        <v>12</v>
      </c>
      <c r="U9" s="323" t="s">
        <v>13</v>
      </c>
      <c r="V9" s="326">
        <f>D9*(1+VAT_2025)</f>
        <v>2.9184339130434788E-4</v>
      </c>
      <c r="W9" s="325">
        <v>500</v>
      </c>
      <c r="X9" s="326">
        <f t="shared" si="3"/>
        <v>2.9184339130434788E-5</v>
      </c>
      <c r="Y9" s="327">
        <v>50</v>
      </c>
      <c r="Z9" s="299"/>
      <c r="AA9" s="300"/>
      <c r="AB9" s="301"/>
      <c r="AC9" s="328" t="s">
        <v>12</v>
      </c>
      <c r="AD9" s="329" t="s">
        <v>13</v>
      </c>
      <c r="AE9" s="330">
        <f>M9*(1+VAT_2025)/(1+VAT_2022)</f>
        <v>2.9184339130434788E-4</v>
      </c>
      <c r="AF9" s="329">
        <v>500</v>
      </c>
      <c r="AG9" s="331">
        <f t="shared" si="4"/>
        <v>2.9184339130434788E-5</v>
      </c>
      <c r="AH9" s="329">
        <v>50</v>
      </c>
      <c r="AI9" s="302"/>
      <c r="AL9" s="298" t="b">
        <f t="shared" si="1"/>
        <v>1</v>
      </c>
      <c r="AM9" s="298" t="b">
        <f t="shared" si="0"/>
        <v>1</v>
      </c>
      <c r="AN9" s="298" t="b">
        <f t="shared" si="0"/>
        <v>1</v>
      </c>
      <c r="AO9" s="298" t="b">
        <f t="shared" si="0"/>
        <v>1</v>
      </c>
      <c r="AP9" s="298" t="b">
        <f t="shared" si="0"/>
        <v>1</v>
      </c>
      <c r="AQ9" s="298" t="b">
        <f t="shared" si="0"/>
        <v>1</v>
      </c>
      <c r="AR9" s="298" t="b">
        <f t="shared" si="0"/>
        <v>1</v>
      </c>
      <c r="AS9" s="298" t="b">
        <f t="shared" si="0"/>
        <v>1</v>
      </c>
    </row>
    <row r="10" spans="1:45" s="298" customFormat="1">
      <c r="B10" s="322" t="s">
        <v>15</v>
      </c>
      <c r="C10" s="490" t="s">
        <v>16</v>
      </c>
      <c r="D10" s="326">
        <f>M10/(1+VAT_2022)</f>
        <v>1.8156521739130438E-4</v>
      </c>
      <c r="E10" s="316" t="s">
        <v>17</v>
      </c>
      <c r="F10" s="326">
        <f t="shared" si="2"/>
        <v>1.8156521739130439E-5</v>
      </c>
      <c r="G10" s="318" t="s">
        <v>14</v>
      </c>
      <c r="H10" s="299"/>
      <c r="I10" s="300"/>
      <c r="K10" s="322" t="s">
        <v>15</v>
      </c>
      <c r="L10" s="490" t="s">
        <v>16</v>
      </c>
      <c r="M10" s="326">
        <v>2.0880000000000001E-4</v>
      </c>
      <c r="N10" s="316" t="s">
        <v>17</v>
      </c>
      <c r="O10" s="326">
        <v>2.088E-5</v>
      </c>
      <c r="P10" s="318" t="s">
        <v>14</v>
      </c>
      <c r="Q10" s="299"/>
      <c r="R10" s="300"/>
      <c r="S10" s="301"/>
      <c r="T10" s="322" t="s">
        <v>15</v>
      </c>
      <c r="U10" s="323" t="s">
        <v>16</v>
      </c>
      <c r="V10" s="326">
        <f>D10*(1+VAT_2025)</f>
        <v>2.0970782608695657E-4</v>
      </c>
      <c r="W10" s="316">
        <v>500</v>
      </c>
      <c r="X10" s="326">
        <f t="shared" si="3"/>
        <v>2.0970782608695657E-5</v>
      </c>
      <c r="Y10" s="318">
        <v>50</v>
      </c>
      <c r="Z10" s="299"/>
      <c r="AA10" s="300"/>
      <c r="AB10" s="301"/>
      <c r="AC10" s="328" t="s">
        <v>15</v>
      </c>
      <c r="AD10" s="329" t="s">
        <v>16</v>
      </c>
      <c r="AE10" s="330">
        <f>M10*(1+VAT_2025)/(1+VAT_2022)</f>
        <v>2.0970782608695655E-4</v>
      </c>
      <c r="AF10" s="329">
        <v>500</v>
      </c>
      <c r="AG10" s="331">
        <f t="shared" si="4"/>
        <v>2.0970782608695653E-5</v>
      </c>
      <c r="AH10" s="329">
        <v>50</v>
      </c>
      <c r="AI10" s="302"/>
      <c r="AL10" s="298" t="b">
        <f t="shared" si="1"/>
        <v>1</v>
      </c>
      <c r="AM10" s="298" t="b">
        <f t="shared" si="0"/>
        <v>1</v>
      </c>
      <c r="AN10" s="298" t="b">
        <f t="shared" si="0"/>
        <v>1</v>
      </c>
      <c r="AO10" s="298" t="b">
        <f t="shared" si="0"/>
        <v>1</v>
      </c>
      <c r="AP10" s="298" t="b">
        <f t="shared" si="0"/>
        <v>1</v>
      </c>
      <c r="AQ10" s="298" t="b">
        <f t="shared" si="0"/>
        <v>1</v>
      </c>
      <c r="AR10" s="298" t="b">
        <f t="shared" si="0"/>
        <v>1</v>
      </c>
      <c r="AS10" s="298" t="b">
        <f t="shared" si="0"/>
        <v>1</v>
      </c>
    </row>
    <row r="11" spans="1:45" s="298" customFormat="1">
      <c r="B11" s="322" t="s">
        <v>18</v>
      </c>
      <c r="C11" s="490" t="s">
        <v>19</v>
      </c>
      <c r="D11" s="326">
        <f>M11/(1+VAT_2022)</f>
        <v>2.5721739130434783E-4</v>
      </c>
      <c r="E11" s="316" t="s">
        <v>17</v>
      </c>
      <c r="F11" s="326">
        <f t="shared" si="2"/>
        <v>2.5721739130434781E-5</v>
      </c>
      <c r="G11" s="318" t="s">
        <v>14</v>
      </c>
      <c r="H11" s="299"/>
      <c r="I11" s="300"/>
      <c r="K11" s="322" t="s">
        <v>18</v>
      </c>
      <c r="L11" s="490" t="s">
        <v>19</v>
      </c>
      <c r="M11" s="326">
        <v>2.9579999999999998E-4</v>
      </c>
      <c r="N11" s="316" t="s">
        <v>17</v>
      </c>
      <c r="O11" s="326">
        <v>2.9580000000000001E-5</v>
      </c>
      <c r="P11" s="318" t="s">
        <v>14</v>
      </c>
      <c r="Q11" s="299"/>
      <c r="R11" s="300"/>
      <c r="S11" s="301"/>
      <c r="T11" s="322" t="s">
        <v>18</v>
      </c>
      <c r="U11" s="323" t="s">
        <v>19</v>
      </c>
      <c r="V11" s="326">
        <f>D11*(1+VAT_2025)</f>
        <v>2.9708608695652174E-4</v>
      </c>
      <c r="W11" s="316">
        <v>500</v>
      </c>
      <c r="X11" s="326">
        <f t="shared" si="3"/>
        <v>2.9708608695652175E-5</v>
      </c>
      <c r="Y11" s="318">
        <v>50</v>
      </c>
      <c r="Z11" s="299"/>
      <c r="AA11" s="300"/>
      <c r="AB11" s="301"/>
      <c r="AC11" s="328" t="s">
        <v>18</v>
      </c>
      <c r="AD11" s="329" t="s">
        <v>19</v>
      </c>
      <c r="AE11" s="330">
        <f>M11*(1+VAT_2025)/(1+VAT_2022)</f>
        <v>2.9708608695652174E-4</v>
      </c>
      <c r="AF11" s="329">
        <v>500</v>
      </c>
      <c r="AG11" s="331">
        <f t="shared" si="4"/>
        <v>2.9708608695652175E-5</v>
      </c>
      <c r="AH11" s="329">
        <v>50</v>
      </c>
      <c r="AI11" s="302"/>
      <c r="AL11" s="298" t="b">
        <f t="shared" si="1"/>
        <v>1</v>
      </c>
      <c r="AM11" s="298" t="b">
        <f t="shared" si="0"/>
        <v>1</v>
      </c>
      <c r="AN11" s="298" t="b">
        <f t="shared" si="0"/>
        <v>1</v>
      </c>
      <c r="AO11" s="298" t="b">
        <f t="shared" si="0"/>
        <v>1</v>
      </c>
      <c r="AP11" s="298" t="b">
        <f t="shared" si="0"/>
        <v>1</v>
      </c>
      <c r="AQ11" s="298" t="b">
        <f t="shared" si="0"/>
        <v>1</v>
      </c>
      <c r="AR11" s="298" t="b">
        <f t="shared" si="0"/>
        <v>1</v>
      </c>
      <c r="AS11" s="298" t="b">
        <f t="shared" si="0"/>
        <v>1</v>
      </c>
    </row>
    <row r="12" spans="1:45" s="298" customFormat="1">
      <c r="B12" s="322" t="s">
        <v>20</v>
      </c>
      <c r="C12" s="490" t="s">
        <v>13</v>
      </c>
      <c r="D12" s="849" t="s">
        <v>21</v>
      </c>
      <c r="E12" s="850"/>
      <c r="F12" s="850"/>
      <c r="G12" s="851"/>
      <c r="H12" s="299"/>
      <c r="I12" s="300"/>
      <c r="K12" s="322" t="s">
        <v>20</v>
      </c>
      <c r="L12" s="490" t="s">
        <v>13</v>
      </c>
      <c r="M12" s="849" t="s">
        <v>21</v>
      </c>
      <c r="N12" s="850"/>
      <c r="O12" s="850"/>
      <c r="P12" s="851"/>
      <c r="Q12" s="299"/>
      <c r="R12" s="300"/>
      <c r="S12" s="301"/>
      <c r="T12" s="322" t="s">
        <v>20</v>
      </c>
      <c r="U12" s="323" t="s">
        <v>13</v>
      </c>
      <c r="V12" s="849" t="s">
        <v>21</v>
      </c>
      <c r="W12" s="850"/>
      <c r="X12" s="850"/>
      <c r="Y12" s="851"/>
      <c r="Z12" s="299"/>
      <c r="AA12" s="300"/>
      <c r="AB12" s="301"/>
      <c r="AC12" s="328" t="s">
        <v>20</v>
      </c>
      <c r="AD12" s="329" t="s">
        <v>13</v>
      </c>
      <c r="AE12" s="332" t="s">
        <v>21</v>
      </c>
      <c r="AF12" s="333"/>
      <c r="AG12" s="333"/>
      <c r="AH12" s="333"/>
      <c r="AI12" s="302"/>
      <c r="AL12" s="298" t="b">
        <f t="shared" si="1"/>
        <v>1</v>
      </c>
      <c r="AM12" s="298" t="b">
        <f t="shared" si="0"/>
        <v>1</v>
      </c>
      <c r="AN12" s="298" t="b">
        <f t="shared" si="0"/>
        <v>1</v>
      </c>
      <c r="AO12" s="298" t="b">
        <f t="shared" si="0"/>
        <v>1</v>
      </c>
      <c r="AP12" s="298" t="b">
        <f t="shared" si="0"/>
        <v>1</v>
      </c>
      <c r="AQ12" s="298" t="b">
        <f t="shared" si="0"/>
        <v>1</v>
      </c>
      <c r="AR12" s="298" t="b">
        <f t="shared" si="0"/>
        <v>1</v>
      </c>
      <c r="AS12" s="298" t="b">
        <f t="shared" si="0"/>
        <v>1</v>
      </c>
    </row>
    <row r="13" spans="1:45" s="298" customFormat="1" ht="10" thickBot="1">
      <c r="B13" s="334" t="s">
        <v>22</v>
      </c>
      <c r="C13" s="491" t="s">
        <v>23</v>
      </c>
      <c r="D13" s="852" t="s">
        <v>21</v>
      </c>
      <c r="E13" s="853"/>
      <c r="F13" s="853"/>
      <c r="G13" s="854"/>
      <c r="H13" s="299"/>
      <c r="I13" s="300"/>
      <c r="K13" s="334" t="s">
        <v>22</v>
      </c>
      <c r="L13" s="491" t="s">
        <v>23</v>
      </c>
      <c r="M13" s="852" t="s">
        <v>21</v>
      </c>
      <c r="N13" s="853"/>
      <c r="O13" s="853"/>
      <c r="P13" s="854"/>
      <c r="Q13" s="299"/>
      <c r="R13" s="300"/>
      <c r="S13" s="301"/>
      <c r="T13" s="334" t="s">
        <v>22</v>
      </c>
      <c r="U13" s="335" t="s">
        <v>23</v>
      </c>
      <c r="V13" s="852" t="s">
        <v>21</v>
      </c>
      <c r="W13" s="853"/>
      <c r="X13" s="853"/>
      <c r="Y13" s="854"/>
      <c r="Z13" s="299"/>
      <c r="AA13" s="300"/>
      <c r="AB13" s="301"/>
      <c r="AC13" s="336" t="s">
        <v>22</v>
      </c>
      <c r="AD13" s="337" t="s">
        <v>23</v>
      </c>
      <c r="AE13" s="313" t="s">
        <v>21</v>
      </c>
      <c r="AF13" s="312"/>
      <c r="AG13" s="312"/>
      <c r="AH13" s="312"/>
      <c r="AI13" s="302"/>
      <c r="AL13" s="298" t="b">
        <f t="shared" si="1"/>
        <v>1</v>
      </c>
      <c r="AM13" s="298" t="b">
        <f t="shared" si="0"/>
        <v>1</v>
      </c>
      <c r="AN13" s="298" t="b">
        <f t="shared" si="0"/>
        <v>1</v>
      </c>
      <c r="AO13" s="298" t="b">
        <f t="shared" si="0"/>
        <v>1</v>
      </c>
      <c r="AP13" s="298" t="b">
        <f t="shared" si="0"/>
        <v>1</v>
      </c>
      <c r="AQ13" s="298" t="b">
        <f t="shared" si="0"/>
        <v>1</v>
      </c>
      <c r="AR13" s="298" t="b">
        <f t="shared" si="0"/>
        <v>1</v>
      </c>
      <c r="AS13" s="298" t="b">
        <f t="shared" si="0"/>
        <v>1</v>
      </c>
    </row>
    <row r="14" spans="1:45" s="298" customFormat="1" ht="16" customHeight="1">
      <c r="B14" s="839" t="s">
        <v>24</v>
      </c>
      <c r="C14" s="842" t="s">
        <v>25</v>
      </c>
      <c r="D14" s="339"/>
      <c r="E14" s="340"/>
      <c r="F14" s="845"/>
      <c r="G14" s="341"/>
      <c r="H14" s="299"/>
      <c r="I14" s="300"/>
      <c r="K14" s="839" t="s">
        <v>24</v>
      </c>
      <c r="L14" s="842" t="s">
        <v>25</v>
      </c>
      <c r="M14" s="339"/>
      <c r="N14" s="340"/>
      <c r="O14" s="845"/>
      <c r="P14" s="341"/>
      <c r="Q14" s="299"/>
      <c r="R14" s="300"/>
      <c r="S14" s="301"/>
      <c r="T14" s="839" t="s">
        <v>24</v>
      </c>
      <c r="U14" s="842" t="s">
        <v>25</v>
      </c>
      <c r="V14" s="339"/>
      <c r="W14" s="340"/>
      <c r="X14" s="845"/>
      <c r="Y14" s="341"/>
      <c r="Z14" s="299"/>
      <c r="AA14" s="300"/>
      <c r="AB14" s="301"/>
      <c r="AC14" s="867" t="s">
        <v>24</v>
      </c>
      <c r="AD14" s="870" t="s">
        <v>25</v>
      </c>
      <c r="AE14" s="319"/>
      <c r="AF14" s="319"/>
      <c r="AG14" s="870"/>
      <c r="AH14" s="319"/>
      <c r="AI14" s="302"/>
      <c r="AL14" s="298" t="b">
        <f t="shared" si="1"/>
        <v>1</v>
      </c>
      <c r="AM14" s="298" t="b">
        <f t="shared" si="0"/>
        <v>1</v>
      </c>
      <c r="AN14" s="298" t="b">
        <f t="shared" si="0"/>
        <v>1</v>
      </c>
      <c r="AO14" s="298" t="b">
        <f t="shared" si="0"/>
        <v>1</v>
      </c>
      <c r="AP14" s="298" t="b">
        <f t="shared" si="0"/>
        <v>1</v>
      </c>
      <c r="AQ14" s="298" t="b">
        <f t="shared" si="0"/>
        <v>1</v>
      </c>
      <c r="AR14" s="298" t="b">
        <f t="shared" si="0"/>
        <v>1</v>
      </c>
      <c r="AS14" s="298" t="b">
        <f t="shared" si="0"/>
        <v>1</v>
      </c>
    </row>
    <row r="15" spans="1:45" s="298" customFormat="1" ht="16" customHeight="1">
      <c r="B15" s="840"/>
      <c r="C15" s="843"/>
      <c r="D15" s="339" t="s">
        <v>26</v>
      </c>
      <c r="E15" s="342">
        <v>50</v>
      </c>
      <c r="F15" s="845"/>
      <c r="G15" s="343">
        <v>5</v>
      </c>
      <c r="H15" s="299"/>
      <c r="I15" s="300"/>
      <c r="K15" s="840"/>
      <c r="L15" s="843"/>
      <c r="M15" s="339" t="s">
        <v>26</v>
      </c>
      <c r="N15" s="342">
        <v>50</v>
      </c>
      <c r="O15" s="845"/>
      <c r="P15" s="343">
        <v>5</v>
      </c>
      <c r="Q15" s="299"/>
      <c r="R15" s="300"/>
      <c r="S15" s="301"/>
      <c r="T15" s="840"/>
      <c r="U15" s="843"/>
      <c r="V15" s="339" t="s">
        <v>26</v>
      </c>
      <c r="W15" s="342">
        <v>50</v>
      </c>
      <c r="X15" s="845"/>
      <c r="Y15" s="343">
        <v>5</v>
      </c>
      <c r="Z15" s="299"/>
      <c r="AA15" s="300"/>
      <c r="AB15" s="301"/>
      <c r="AC15" s="868"/>
      <c r="AD15" s="871"/>
      <c r="AE15" s="329" t="s">
        <v>26</v>
      </c>
      <c r="AF15" s="329">
        <v>50</v>
      </c>
      <c r="AG15" s="871"/>
      <c r="AH15" s="329">
        <v>5</v>
      </c>
      <c r="AI15" s="302"/>
      <c r="AL15" s="298" t="b">
        <f t="shared" si="1"/>
        <v>1</v>
      </c>
      <c r="AM15" s="298" t="b">
        <f t="shared" si="0"/>
        <v>1</v>
      </c>
      <c r="AN15" s="298" t="b">
        <f t="shared" si="0"/>
        <v>1</v>
      </c>
      <c r="AO15" s="298" t="b">
        <f t="shared" si="0"/>
        <v>1</v>
      </c>
      <c r="AP15" s="298" t="b">
        <f t="shared" si="0"/>
        <v>1</v>
      </c>
      <c r="AQ15" s="298" t="b">
        <f t="shared" si="0"/>
        <v>1</v>
      </c>
      <c r="AR15" s="298" t="b">
        <f t="shared" si="0"/>
        <v>1</v>
      </c>
      <c r="AS15" s="298" t="b">
        <f t="shared" si="0"/>
        <v>1</v>
      </c>
    </row>
    <row r="16" spans="1:45" s="298" customFormat="1" ht="16" customHeight="1">
      <c r="B16" s="840"/>
      <c r="C16" s="843"/>
      <c r="D16" s="339" t="s">
        <v>27</v>
      </c>
      <c r="E16" s="344">
        <v>100</v>
      </c>
      <c r="F16" s="845"/>
      <c r="G16" s="345">
        <v>10</v>
      </c>
      <c r="H16" s="299"/>
      <c r="I16" s="300"/>
      <c r="K16" s="840"/>
      <c r="L16" s="843"/>
      <c r="M16" s="339" t="s">
        <v>27</v>
      </c>
      <c r="N16" s="344">
        <v>100</v>
      </c>
      <c r="O16" s="845"/>
      <c r="P16" s="345">
        <v>10</v>
      </c>
      <c r="Q16" s="299"/>
      <c r="R16" s="300"/>
      <c r="S16" s="301"/>
      <c r="T16" s="840"/>
      <c r="U16" s="843"/>
      <c r="V16" s="339" t="s">
        <v>27</v>
      </c>
      <c r="W16" s="344">
        <v>100</v>
      </c>
      <c r="X16" s="845"/>
      <c r="Y16" s="345">
        <v>10</v>
      </c>
      <c r="Z16" s="299"/>
      <c r="AA16" s="300"/>
      <c r="AB16" s="301"/>
      <c r="AC16" s="868"/>
      <c r="AD16" s="871"/>
      <c r="AE16" s="329" t="s">
        <v>27</v>
      </c>
      <c r="AF16" s="346">
        <v>100</v>
      </c>
      <c r="AG16" s="871"/>
      <c r="AH16" s="346">
        <v>10</v>
      </c>
      <c r="AI16" s="302"/>
      <c r="AL16" s="298" t="b">
        <f t="shared" si="1"/>
        <v>1</v>
      </c>
      <c r="AM16" s="298" t="b">
        <f t="shared" si="0"/>
        <v>1</v>
      </c>
      <c r="AN16" s="298" t="b">
        <f t="shared" si="0"/>
        <v>1</v>
      </c>
      <c r="AO16" s="298" t="b">
        <f t="shared" si="0"/>
        <v>1</v>
      </c>
      <c r="AP16" s="298" t="b">
        <f t="shared" si="0"/>
        <v>1</v>
      </c>
      <c r="AQ16" s="298" t="b">
        <f t="shared" si="0"/>
        <v>1</v>
      </c>
      <c r="AR16" s="298" t="b">
        <f t="shared" si="0"/>
        <v>1</v>
      </c>
      <c r="AS16" s="298" t="b">
        <f t="shared" si="0"/>
        <v>1</v>
      </c>
    </row>
    <row r="17" spans="2:45" s="298" customFormat="1" ht="16.5" customHeight="1">
      <c r="B17" s="840"/>
      <c r="C17" s="843"/>
      <c r="D17" s="339" t="s">
        <v>28</v>
      </c>
      <c r="E17" s="344">
        <v>150</v>
      </c>
      <c r="F17" s="845"/>
      <c r="G17" s="345">
        <v>15</v>
      </c>
      <c r="H17" s="299"/>
      <c r="I17" s="300"/>
      <c r="K17" s="840"/>
      <c r="L17" s="843"/>
      <c r="M17" s="339" t="s">
        <v>28</v>
      </c>
      <c r="N17" s="344">
        <v>150</v>
      </c>
      <c r="O17" s="845"/>
      <c r="P17" s="345">
        <v>15</v>
      </c>
      <c r="Q17" s="299"/>
      <c r="R17" s="300"/>
      <c r="S17" s="301"/>
      <c r="T17" s="840"/>
      <c r="U17" s="843"/>
      <c r="V17" s="339" t="s">
        <v>28</v>
      </c>
      <c r="W17" s="344">
        <v>150</v>
      </c>
      <c r="X17" s="845"/>
      <c r="Y17" s="345">
        <v>15</v>
      </c>
      <c r="Z17" s="299"/>
      <c r="AA17" s="300"/>
      <c r="AB17" s="301"/>
      <c r="AC17" s="868"/>
      <c r="AD17" s="871"/>
      <c r="AE17" s="329" t="s">
        <v>28</v>
      </c>
      <c r="AF17" s="346">
        <v>150</v>
      </c>
      <c r="AG17" s="871"/>
      <c r="AH17" s="346">
        <v>15</v>
      </c>
      <c r="AI17" s="302"/>
      <c r="AL17" s="298" t="b">
        <f t="shared" si="1"/>
        <v>1</v>
      </c>
      <c r="AM17" s="298" t="b">
        <f t="shared" si="0"/>
        <v>1</v>
      </c>
      <c r="AN17" s="298" t="b">
        <f t="shared" si="0"/>
        <v>1</v>
      </c>
      <c r="AO17" s="298" t="b">
        <f t="shared" si="0"/>
        <v>1</v>
      </c>
      <c r="AP17" s="298" t="b">
        <f t="shared" si="0"/>
        <v>1</v>
      </c>
      <c r="AQ17" s="298" t="b">
        <f t="shared" si="0"/>
        <v>1</v>
      </c>
      <c r="AR17" s="298" t="b">
        <f t="shared" si="0"/>
        <v>1</v>
      </c>
      <c r="AS17" s="298" t="b">
        <f t="shared" si="0"/>
        <v>1</v>
      </c>
    </row>
    <row r="18" spans="2:45" s="298" customFormat="1" ht="10" thickBot="1">
      <c r="B18" s="841"/>
      <c r="C18" s="844"/>
      <c r="D18" s="347" t="s">
        <v>29</v>
      </c>
      <c r="E18" s="348">
        <v>200</v>
      </c>
      <c r="F18" s="846"/>
      <c r="G18" s="349">
        <v>20</v>
      </c>
      <c r="H18" s="299"/>
      <c r="I18" s="300"/>
      <c r="K18" s="841"/>
      <c r="L18" s="844"/>
      <c r="M18" s="347" t="s">
        <v>29</v>
      </c>
      <c r="N18" s="348">
        <v>200</v>
      </c>
      <c r="O18" s="846"/>
      <c r="P18" s="349">
        <v>20</v>
      </c>
      <c r="Q18" s="299"/>
      <c r="R18" s="300"/>
      <c r="S18" s="301"/>
      <c r="T18" s="841"/>
      <c r="U18" s="844"/>
      <c r="V18" s="347" t="s">
        <v>29</v>
      </c>
      <c r="W18" s="348">
        <v>200</v>
      </c>
      <c r="X18" s="846"/>
      <c r="Y18" s="349">
        <v>20</v>
      </c>
      <c r="Z18" s="299"/>
      <c r="AA18" s="300"/>
      <c r="AB18" s="301"/>
      <c r="AC18" s="869"/>
      <c r="AD18" s="872"/>
      <c r="AE18" s="337" t="s">
        <v>29</v>
      </c>
      <c r="AF18" s="350">
        <v>200</v>
      </c>
      <c r="AG18" s="872"/>
      <c r="AH18" s="350">
        <v>20</v>
      </c>
      <c r="AI18" s="302"/>
      <c r="AL18" s="298" t="b">
        <f t="shared" si="1"/>
        <v>1</v>
      </c>
      <c r="AM18" s="298" t="b">
        <f t="shared" si="0"/>
        <v>1</v>
      </c>
      <c r="AN18" s="298" t="b">
        <f t="shared" si="0"/>
        <v>1</v>
      </c>
      <c r="AO18" s="298" t="b">
        <f t="shared" si="0"/>
        <v>1</v>
      </c>
      <c r="AP18" s="298" t="b">
        <f t="shared" si="0"/>
        <v>1</v>
      </c>
      <c r="AQ18" s="298" t="b">
        <f t="shared" si="0"/>
        <v>1</v>
      </c>
      <c r="AR18" s="298" t="b">
        <f t="shared" si="0"/>
        <v>1</v>
      </c>
      <c r="AS18" s="298" t="b">
        <f t="shared" si="0"/>
        <v>1</v>
      </c>
    </row>
    <row r="19" spans="2:45" s="298" customFormat="1" ht="10" thickBot="1">
      <c r="B19" s="351"/>
      <c r="C19" s="352"/>
      <c r="D19" s="340"/>
      <c r="E19" s="352"/>
      <c r="F19" s="352"/>
      <c r="G19" s="353"/>
      <c r="H19" s="299"/>
      <c r="I19" s="300"/>
      <c r="K19" s="351"/>
      <c r="L19" s="352"/>
      <c r="M19" s="340"/>
      <c r="N19" s="352"/>
      <c r="O19" s="352"/>
      <c r="P19" s="353"/>
      <c r="Q19" s="299"/>
      <c r="R19" s="300"/>
      <c r="S19" s="301"/>
      <c r="T19" s="354"/>
      <c r="U19" s="355"/>
      <c r="V19" s="356"/>
      <c r="W19" s="355"/>
      <c r="X19" s="355"/>
      <c r="Y19" s="357"/>
      <c r="Z19" s="299"/>
      <c r="AA19" s="300"/>
      <c r="AB19" s="301"/>
      <c r="AC19" s="358"/>
      <c r="AD19" s="359"/>
      <c r="AE19" s="360"/>
      <c r="AF19" s="359"/>
      <c r="AG19" s="359"/>
      <c r="AH19" s="361"/>
      <c r="AI19" s="302"/>
      <c r="AL19" s="298" t="b">
        <f t="shared" si="1"/>
        <v>1</v>
      </c>
      <c r="AM19" s="298" t="b">
        <f>U21=AD20</f>
        <v>1</v>
      </c>
      <c r="AN19" s="298" t="b">
        <f t="shared" si="0"/>
        <v>1</v>
      </c>
      <c r="AO19" s="298" t="e">
        <f>#REF!=AF20</f>
        <v>#REF!</v>
      </c>
      <c r="AP19" s="298" t="b">
        <f>W20=AG20</f>
        <v>1</v>
      </c>
      <c r="AQ19" s="298" t="b">
        <f t="shared" si="0"/>
        <v>1</v>
      </c>
      <c r="AR19" s="298" t="b">
        <f t="shared" si="0"/>
        <v>1</v>
      </c>
      <c r="AS19" s="298" t="b">
        <f t="shared" si="0"/>
        <v>1</v>
      </c>
    </row>
    <row r="20" spans="2:45" s="298" customFormat="1" ht="15.65" customHeight="1">
      <c r="B20" s="362"/>
      <c r="C20" s="363" t="s">
        <v>30</v>
      </c>
      <c r="D20" s="364"/>
      <c r="E20" s="863" t="s">
        <v>31</v>
      </c>
      <c r="F20" s="863"/>
      <c r="G20" s="864"/>
      <c r="H20" s="299"/>
      <c r="I20" s="300"/>
      <c r="K20" s="362"/>
      <c r="L20" s="363" t="s">
        <v>30</v>
      </c>
      <c r="M20" s="364"/>
      <c r="N20" s="863" t="s">
        <v>31</v>
      </c>
      <c r="O20" s="863"/>
      <c r="P20" s="864"/>
      <c r="Q20" s="299"/>
      <c r="R20" s="300"/>
      <c r="S20" s="301"/>
      <c r="T20" s="362"/>
      <c r="U20" s="363"/>
      <c r="V20" s="364"/>
      <c r="W20" s="863" t="s">
        <v>31</v>
      </c>
      <c r="X20" s="863"/>
      <c r="Y20" s="864"/>
      <c r="Z20" s="299"/>
      <c r="AA20" s="300"/>
      <c r="AB20" s="301"/>
      <c r="AC20" s="366"/>
      <c r="AD20" s="367" t="s">
        <v>30</v>
      </c>
      <c r="AE20" s="368"/>
      <c r="AF20" s="369"/>
      <c r="AG20" s="859" t="s">
        <v>31</v>
      </c>
      <c r="AH20" s="860"/>
      <c r="AI20" s="302"/>
      <c r="AL20" s="298" t="b">
        <f t="shared" si="1"/>
        <v>1</v>
      </c>
      <c r="AM20" s="298" t="e">
        <f>#REF!=AD21</f>
        <v>#REF!</v>
      </c>
      <c r="AN20" s="298" t="b">
        <f t="shared" si="0"/>
        <v>1</v>
      </c>
      <c r="AO20" s="298" t="e">
        <f>#REF!=AF21</f>
        <v>#REF!</v>
      </c>
      <c r="AP20" s="298" t="b">
        <f>W21=AG21</f>
        <v>1</v>
      </c>
      <c r="AQ20" s="298" t="b">
        <f t="shared" si="0"/>
        <v>1</v>
      </c>
      <c r="AR20" s="298" t="b">
        <f t="shared" si="0"/>
        <v>1</v>
      </c>
      <c r="AS20" s="298" t="b">
        <f t="shared" si="0"/>
        <v>1</v>
      </c>
    </row>
    <row r="21" spans="2:45" s="298" customFormat="1" ht="15.65" customHeight="1">
      <c r="B21" s="371" t="s">
        <v>32</v>
      </c>
      <c r="C21" s="372"/>
      <c r="D21" s="338"/>
      <c r="E21" s="865" t="s">
        <v>33</v>
      </c>
      <c r="F21" s="865"/>
      <c r="G21" s="866"/>
      <c r="H21" s="299"/>
      <c r="I21" s="300"/>
      <c r="K21" s="371" t="s">
        <v>32</v>
      </c>
      <c r="L21" s="372"/>
      <c r="M21" s="338"/>
      <c r="N21" s="865" t="s">
        <v>33</v>
      </c>
      <c r="O21" s="865"/>
      <c r="P21" s="866"/>
      <c r="Q21" s="299"/>
      <c r="R21" s="300"/>
      <c r="S21" s="301"/>
      <c r="T21" s="371" t="s">
        <v>32</v>
      </c>
      <c r="U21" s="372" t="s">
        <v>30</v>
      </c>
      <c r="V21" s="338"/>
      <c r="W21" s="865" t="s">
        <v>33</v>
      </c>
      <c r="X21" s="865"/>
      <c r="Y21" s="866"/>
      <c r="Z21" s="299"/>
      <c r="AA21" s="300"/>
      <c r="AB21" s="301"/>
      <c r="AC21" s="373" t="s">
        <v>32</v>
      </c>
      <c r="AD21" s="374"/>
      <c r="AE21" s="375"/>
      <c r="AF21" s="376"/>
      <c r="AG21" s="861" t="s">
        <v>33</v>
      </c>
      <c r="AH21" s="862"/>
      <c r="AI21" s="302"/>
      <c r="AL21" s="298" t="b">
        <f t="shared" si="1"/>
        <v>1</v>
      </c>
      <c r="AM21" s="298" t="b">
        <f t="shared" si="1"/>
        <v>1</v>
      </c>
      <c r="AN21" s="298" t="b">
        <f t="shared" si="1"/>
        <v>1</v>
      </c>
      <c r="AO21" s="298" t="b">
        <f t="shared" si="1"/>
        <v>1</v>
      </c>
      <c r="AP21" s="298" t="b">
        <f t="shared" si="1"/>
        <v>1</v>
      </c>
      <c r="AQ21" s="298" t="b">
        <f t="shared" si="1"/>
        <v>1</v>
      </c>
      <c r="AR21" s="298" t="b">
        <f t="shared" si="1"/>
        <v>1</v>
      </c>
      <c r="AS21" s="298" t="b">
        <f t="shared" si="1"/>
        <v>1</v>
      </c>
    </row>
    <row r="22" spans="2:45" s="298" customFormat="1">
      <c r="B22" s="378"/>
      <c r="C22" s="372"/>
      <c r="D22" s="885" t="s">
        <v>34</v>
      </c>
      <c r="E22" s="886"/>
      <c r="F22" s="887" t="s">
        <v>132</v>
      </c>
      <c r="G22" s="888"/>
      <c r="H22" s="299"/>
      <c r="I22" s="300"/>
      <c r="K22" s="378"/>
      <c r="L22" s="372"/>
      <c r="M22" s="885" t="s">
        <v>34</v>
      </c>
      <c r="N22" s="886"/>
      <c r="O22" s="887" t="s">
        <v>132</v>
      </c>
      <c r="P22" s="888"/>
      <c r="Q22" s="299"/>
      <c r="R22" s="300"/>
      <c r="S22" s="301"/>
      <c r="T22" s="378"/>
      <c r="U22" s="372"/>
      <c r="V22" s="885" t="s">
        <v>34</v>
      </c>
      <c r="W22" s="886"/>
      <c r="X22" s="887" t="s">
        <v>132</v>
      </c>
      <c r="Y22" s="888"/>
      <c r="Z22" s="299"/>
      <c r="AA22" s="300"/>
      <c r="AB22" s="301"/>
      <c r="AC22" s="379"/>
      <c r="AD22" s="374"/>
      <c r="AE22" s="874" t="s">
        <v>34</v>
      </c>
      <c r="AF22" s="875"/>
      <c r="AG22" s="876" t="s">
        <v>132</v>
      </c>
      <c r="AH22" s="877"/>
      <c r="AI22" s="302"/>
      <c r="AL22" s="298" t="b">
        <f t="shared" si="1"/>
        <v>1</v>
      </c>
      <c r="AM22" s="298" t="b">
        <f t="shared" si="1"/>
        <v>1</v>
      </c>
      <c r="AN22" s="298" t="b">
        <f t="shared" si="1"/>
        <v>1</v>
      </c>
      <c r="AO22" s="298" t="b">
        <f t="shared" si="1"/>
        <v>1</v>
      </c>
      <c r="AP22" s="298" t="b">
        <f t="shared" si="1"/>
        <v>1</v>
      </c>
      <c r="AQ22" s="298" t="b">
        <f t="shared" si="1"/>
        <v>1</v>
      </c>
      <c r="AR22" s="298" t="b">
        <f t="shared" si="1"/>
        <v>1</v>
      </c>
      <c r="AS22" s="298" t="b">
        <f t="shared" si="1"/>
        <v>1</v>
      </c>
    </row>
    <row r="23" spans="2:45" s="298" customFormat="1" ht="15.65" customHeight="1">
      <c r="B23" s="371" t="s">
        <v>36</v>
      </c>
      <c r="C23" s="372" t="s">
        <v>37</v>
      </c>
      <c r="D23" s="878" t="s">
        <v>38</v>
      </c>
      <c r="E23" s="879"/>
      <c r="F23" s="880" t="s">
        <v>38</v>
      </c>
      <c r="G23" s="881"/>
      <c r="H23" s="299"/>
      <c r="I23" s="300"/>
      <c r="K23" s="371" t="s">
        <v>36</v>
      </c>
      <c r="L23" s="372" t="s">
        <v>37</v>
      </c>
      <c r="M23" s="878" t="s">
        <v>38</v>
      </c>
      <c r="N23" s="879"/>
      <c r="O23" s="880" t="s">
        <v>38</v>
      </c>
      <c r="P23" s="881"/>
      <c r="Q23" s="299"/>
      <c r="R23" s="300"/>
      <c r="S23" s="301"/>
      <c r="T23" s="371" t="s">
        <v>36</v>
      </c>
      <c r="U23" s="372" t="s">
        <v>37</v>
      </c>
      <c r="V23" s="878" t="s">
        <v>38</v>
      </c>
      <c r="W23" s="879"/>
      <c r="X23" s="880" t="s">
        <v>38</v>
      </c>
      <c r="Y23" s="881"/>
      <c r="Z23" s="299"/>
      <c r="AA23" s="300"/>
      <c r="AB23" s="301"/>
      <c r="AC23" s="373" t="s">
        <v>36</v>
      </c>
      <c r="AD23" s="374" t="s">
        <v>37</v>
      </c>
      <c r="AE23" s="882" t="s">
        <v>38</v>
      </c>
      <c r="AF23" s="883"/>
      <c r="AG23" s="884" t="s">
        <v>38</v>
      </c>
      <c r="AH23" s="883"/>
      <c r="AI23" s="302"/>
      <c r="AL23" s="298" t="b">
        <f t="shared" si="1"/>
        <v>1</v>
      </c>
      <c r="AM23" s="298" t="b">
        <f t="shared" si="1"/>
        <v>1</v>
      </c>
      <c r="AN23" s="298" t="b">
        <f t="shared" si="1"/>
        <v>1</v>
      </c>
      <c r="AO23" s="298" t="b">
        <f t="shared" si="1"/>
        <v>1</v>
      </c>
      <c r="AP23" s="298" t="b">
        <f t="shared" si="1"/>
        <v>1</v>
      </c>
      <c r="AQ23" s="298" t="b">
        <f t="shared" si="1"/>
        <v>1</v>
      </c>
      <c r="AR23" s="298" t="b">
        <f t="shared" si="1"/>
        <v>1</v>
      </c>
      <c r="AS23" s="298" t="b">
        <f t="shared" si="1"/>
        <v>1</v>
      </c>
    </row>
    <row r="24" spans="2:45" s="298" customFormat="1">
      <c r="B24" s="378"/>
      <c r="C24" s="873"/>
      <c r="D24" s="895"/>
      <c r="E24" s="894"/>
      <c r="F24" s="895"/>
      <c r="G24" s="896"/>
      <c r="H24" s="299"/>
      <c r="I24" s="300"/>
      <c r="K24" s="378"/>
      <c r="L24" s="873"/>
      <c r="M24" s="895"/>
      <c r="N24" s="894"/>
      <c r="O24" s="895"/>
      <c r="P24" s="896"/>
      <c r="Q24" s="299"/>
      <c r="R24" s="300"/>
      <c r="S24" s="301"/>
      <c r="T24" s="378"/>
      <c r="U24" s="873"/>
      <c r="V24" s="895"/>
      <c r="W24" s="894"/>
      <c r="X24" s="895"/>
      <c r="Y24" s="896"/>
      <c r="Z24" s="299"/>
      <c r="AA24" s="300"/>
      <c r="AB24" s="301"/>
      <c r="AC24" s="379"/>
      <c r="AD24" s="897"/>
      <c r="AE24" s="889"/>
      <c r="AF24" s="890"/>
      <c r="AG24" s="889"/>
      <c r="AH24" s="890"/>
      <c r="AI24" s="302"/>
      <c r="AL24" s="298" t="b">
        <f t="shared" si="1"/>
        <v>1</v>
      </c>
      <c r="AM24" s="298" t="b">
        <f t="shared" si="1"/>
        <v>1</v>
      </c>
      <c r="AN24" s="298" t="b">
        <f t="shared" si="1"/>
        <v>1</v>
      </c>
      <c r="AO24" s="298" t="b">
        <f t="shared" si="1"/>
        <v>1</v>
      </c>
      <c r="AP24" s="298" t="b">
        <f t="shared" si="1"/>
        <v>1</v>
      </c>
      <c r="AQ24" s="298" t="b">
        <f t="shared" si="1"/>
        <v>1</v>
      </c>
      <c r="AR24" s="298" t="b">
        <f t="shared" si="1"/>
        <v>1</v>
      </c>
      <c r="AS24" s="298" t="b">
        <f t="shared" si="1"/>
        <v>1</v>
      </c>
    </row>
    <row r="25" spans="2:45" s="298" customFormat="1">
      <c r="B25" s="382" t="s">
        <v>39</v>
      </c>
      <c r="C25" s="873"/>
      <c r="D25" s="895"/>
      <c r="E25" s="894"/>
      <c r="F25" s="895"/>
      <c r="G25" s="896"/>
      <c r="H25" s="299"/>
      <c r="I25" s="300"/>
      <c r="K25" s="382" t="s">
        <v>39</v>
      </c>
      <c r="L25" s="873"/>
      <c r="M25" s="895"/>
      <c r="N25" s="894"/>
      <c r="O25" s="895"/>
      <c r="P25" s="896"/>
      <c r="Q25" s="299"/>
      <c r="R25" s="300"/>
      <c r="S25" s="301"/>
      <c r="T25" s="382" t="s">
        <v>39</v>
      </c>
      <c r="U25" s="873"/>
      <c r="V25" s="895"/>
      <c r="W25" s="894"/>
      <c r="X25" s="895"/>
      <c r="Y25" s="896"/>
      <c r="Z25" s="299"/>
      <c r="AA25" s="300"/>
      <c r="AB25" s="301"/>
      <c r="AC25" s="383" t="s">
        <v>39</v>
      </c>
      <c r="AD25" s="897"/>
      <c r="AE25" s="889"/>
      <c r="AF25" s="890"/>
      <c r="AG25" s="889"/>
      <c r="AH25" s="890"/>
      <c r="AI25" s="302"/>
      <c r="AL25" s="298" t="b">
        <f t="shared" si="1"/>
        <v>1</v>
      </c>
      <c r="AM25" s="298" t="b">
        <f t="shared" si="1"/>
        <v>1</v>
      </c>
      <c r="AN25" s="298" t="b">
        <f t="shared" si="1"/>
        <v>1</v>
      </c>
      <c r="AO25" s="298" t="b">
        <f t="shared" si="1"/>
        <v>1</v>
      </c>
      <c r="AP25" s="298" t="b">
        <f t="shared" si="1"/>
        <v>1</v>
      </c>
      <c r="AQ25" s="298" t="b">
        <f t="shared" si="1"/>
        <v>1</v>
      </c>
      <c r="AR25" s="298" t="b">
        <f t="shared" si="1"/>
        <v>1</v>
      </c>
      <c r="AS25" s="298" t="b">
        <f t="shared" si="1"/>
        <v>1</v>
      </c>
    </row>
    <row r="26" spans="2:45" s="298" customFormat="1">
      <c r="B26" s="384" t="s">
        <v>40</v>
      </c>
      <c r="C26" s="372"/>
      <c r="D26" s="385">
        <f t="shared" ref="D26:D32" si="5">M26/(1+VAT_2022)</f>
        <v>3.1565217391304353E-5</v>
      </c>
      <c r="E26" s="386">
        <f>D26/10</f>
        <v>3.1565217391304354E-6</v>
      </c>
      <c r="F26" s="387">
        <f t="shared" ref="F26:F33" si="6">O26/(1+VAT_2022)</f>
        <v>5.5652173913043484E-4</v>
      </c>
      <c r="G26" s="388">
        <f t="shared" ref="G26:G33" si="7">F26/10</f>
        <v>5.5652173913043487E-5</v>
      </c>
      <c r="H26" s="299"/>
      <c r="I26" s="300"/>
      <c r="K26" s="384" t="s">
        <v>40</v>
      </c>
      <c r="L26" s="372"/>
      <c r="M26" s="385">
        <v>3.6300000000000001E-5</v>
      </c>
      <c r="N26" s="386">
        <v>3.63E-6</v>
      </c>
      <c r="O26" s="387">
        <v>6.4000000000000005E-4</v>
      </c>
      <c r="P26" s="388">
        <v>6.3999999999999997E-5</v>
      </c>
      <c r="Q26" s="299"/>
      <c r="R26" s="300"/>
      <c r="S26" s="301"/>
      <c r="T26" s="384" t="s">
        <v>40</v>
      </c>
      <c r="U26" s="372"/>
      <c r="V26" s="385">
        <f t="shared" ref="V26:V32" si="8">D26*(1+VAT_2025)</f>
        <v>3.6457826086956531E-5</v>
      </c>
      <c r="W26" s="386">
        <f>V26/10</f>
        <v>3.6457826086956532E-6</v>
      </c>
      <c r="X26" s="387">
        <f t="shared" ref="X26:X33" si="9">F26*(1+VAT_2025)</f>
        <v>6.427826086956522E-4</v>
      </c>
      <c r="Y26" s="388">
        <f>X26/10</f>
        <v>6.4278260869565218E-5</v>
      </c>
      <c r="Z26" s="299"/>
      <c r="AA26" s="300"/>
      <c r="AB26" s="301"/>
      <c r="AC26" s="381" t="s">
        <v>40</v>
      </c>
      <c r="AD26" s="374"/>
      <c r="AE26" s="389">
        <f t="shared" ref="AE26:AE32" si="10">M26*(1+VAT_2025)/(1+VAT_2022)</f>
        <v>3.6457826086956531E-5</v>
      </c>
      <c r="AF26" s="390">
        <f>AE26/10</f>
        <v>3.6457826086956532E-6</v>
      </c>
      <c r="AG26" s="389">
        <f t="shared" ref="AG26:AG33" si="11">O26*(1+VAT_2025)/(1+VAT_2022)</f>
        <v>6.4278260869565231E-4</v>
      </c>
      <c r="AH26" s="390">
        <f>AG26/10</f>
        <v>6.4278260869565231E-5</v>
      </c>
      <c r="AI26" s="302"/>
      <c r="AL26" s="298" t="b">
        <f t="shared" si="1"/>
        <v>1</v>
      </c>
      <c r="AM26" s="298" t="b">
        <f t="shared" si="1"/>
        <v>1</v>
      </c>
      <c r="AN26" s="298" t="b">
        <f t="shared" si="1"/>
        <v>1</v>
      </c>
      <c r="AO26" s="298" t="b">
        <f t="shared" si="1"/>
        <v>1</v>
      </c>
      <c r="AP26" s="391" t="b">
        <f>ROUND(X27,10)=ROUND(AG27,10)</f>
        <v>1</v>
      </c>
      <c r="AQ26" s="392" t="b">
        <f>ROUND(Y27,10)=ROUND(AH27,10)</f>
        <v>1</v>
      </c>
      <c r="AR26" s="298" t="b">
        <f t="shared" si="1"/>
        <v>1</v>
      </c>
      <c r="AS26" s="298" t="b">
        <f t="shared" si="1"/>
        <v>1</v>
      </c>
    </row>
    <row r="27" spans="2:45" s="298" customFormat="1">
      <c r="B27" s="384" t="s">
        <v>41</v>
      </c>
      <c r="C27" s="372"/>
      <c r="D27" s="385">
        <f t="shared" si="5"/>
        <v>2.7217391304347828E-5</v>
      </c>
      <c r="E27" s="386">
        <f t="shared" ref="E27:E32" si="12">D27/10</f>
        <v>2.7217391304347828E-6</v>
      </c>
      <c r="F27" s="387">
        <f t="shared" si="6"/>
        <v>5.3043478260869571E-4</v>
      </c>
      <c r="G27" s="388">
        <f t="shared" si="7"/>
        <v>5.3043478260869574E-5</v>
      </c>
      <c r="H27" s="299"/>
      <c r="I27" s="300"/>
      <c r="K27" s="384" t="s">
        <v>41</v>
      </c>
      <c r="L27" s="372"/>
      <c r="M27" s="385">
        <v>3.1300000000000002E-5</v>
      </c>
      <c r="N27" s="386">
        <v>3.1300000000000001E-6</v>
      </c>
      <c r="O27" s="387">
        <v>6.0999999999999997E-4</v>
      </c>
      <c r="P27" s="388">
        <v>6.0999999999999999E-5</v>
      </c>
      <c r="Q27" s="299"/>
      <c r="R27" s="300"/>
      <c r="S27" s="301"/>
      <c r="T27" s="384" t="s">
        <v>41</v>
      </c>
      <c r="U27" s="372"/>
      <c r="V27" s="385">
        <f t="shared" si="8"/>
        <v>3.1436086956521744E-5</v>
      </c>
      <c r="W27" s="386">
        <f t="shared" ref="W27:W32" si="13">V27/10</f>
        <v>3.1436086956521744E-6</v>
      </c>
      <c r="X27" s="387">
        <f t="shared" si="9"/>
        <v>6.1265217391304357E-4</v>
      </c>
      <c r="Y27" s="388">
        <f t="shared" ref="Y27:Y33" si="14">X27/10</f>
        <v>6.1265217391304357E-5</v>
      </c>
      <c r="Z27" s="299"/>
      <c r="AA27" s="300"/>
      <c r="AB27" s="301"/>
      <c r="AC27" s="381" t="s">
        <v>41</v>
      </c>
      <c r="AD27" s="374"/>
      <c r="AE27" s="389">
        <f t="shared" si="10"/>
        <v>3.1436086956521744E-5</v>
      </c>
      <c r="AF27" s="390">
        <f t="shared" ref="AF27:AF32" si="15">AE27/10</f>
        <v>3.1436086956521744E-6</v>
      </c>
      <c r="AG27" s="393">
        <f t="shared" si="11"/>
        <v>6.1265217391304346E-4</v>
      </c>
      <c r="AH27" s="394">
        <f t="shared" ref="AH27:AH33" si="16">AG27/10</f>
        <v>6.1265217391304343E-5</v>
      </c>
      <c r="AI27" s="302"/>
      <c r="AL27" s="298" t="b">
        <f t="shared" si="1"/>
        <v>1</v>
      </c>
      <c r="AM27" s="298" t="b">
        <f t="shared" si="1"/>
        <v>1</v>
      </c>
      <c r="AN27" s="298" t="b">
        <f t="shared" si="1"/>
        <v>1</v>
      </c>
      <c r="AO27" s="298" t="b">
        <f t="shared" si="1"/>
        <v>1</v>
      </c>
      <c r="AP27" s="298" t="b">
        <f t="shared" si="1"/>
        <v>1</v>
      </c>
      <c r="AQ27" s="298" t="b">
        <f t="shared" si="1"/>
        <v>1</v>
      </c>
      <c r="AR27" s="298" t="b">
        <f t="shared" si="1"/>
        <v>1</v>
      </c>
      <c r="AS27" s="298" t="b">
        <f t="shared" si="1"/>
        <v>1</v>
      </c>
    </row>
    <row r="28" spans="2:45" s="298" customFormat="1">
      <c r="B28" s="384" t="s">
        <v>42</v>
      </c>
      <c r="C28" s="372"/>
      <c r="D28" s="385">
        <f t="shared" si="5"/>
        <v>2.547826086956522E-5</v>
      </c>
      <c r="E28" s="386">
        <f t="shared" si="12"/>
        <v>2.5478260869565221E-6</v>
      </c>
      <c r="F28" s="387">
        <f t="shared" si="6"/>
        <v>5.0521739130434784E-4</v>
      </c>
      <c r="G28" s="388">
        <f t="shared" si="7"/>
        <v>5.0521739130434781E-5</v>
      </c>
      <c r="H28" s="299"/>
      <c r="I28" s="300"/>
      <c r="K28" s="384" t="s">
        <v>42</v>
      </c>
      <c r="L28" s="372"/>
      <c r="M28" s="385">
        <v>2.9300000000000001E-5</v>
      </c>
      <c r="N28" s="386">
        <v>2.9299999999999999E-6</v>
      </c>
      <c r="O28" s="387">
        <v>5.8100000000000003E-4</v>
      </c>
      <c r="P28" s="388">
        <v>5.8100000000000003E-5</v>
      </c>
      <c r="Q28" s="299"/>
      <c r="R28" s="300"/>
      <c r="S28" s="301"/>
      <c r="T28" s="384" t="s">
        <v>42</v>
      </c>
      <c r="U28" s="372"/>
      <c r="V28" s="385">
        <f t="shared" si="8"/>
        <v>2.9427391304347829E-5</v>
      </c>
      <c r="W28" s="386">
        <f t="shared" si="13"/>
        <v>2.9427391304347829E-6</v>
      </c>
      <c r="X28" s="387">
        <f t="shared" si="9"/>
        <v>5.8352608695652175E-4</v>
      </c>
      <c r="Y28" s="388">
        <f t="shared" si="14"/>
        <v>5.8352608695652177E-5</v>
      </c>
      <c r="Z28" s="299"/>
      <c r="AA28" s="300"/>
      <c r="AB28" s="301"/>
      <c r="AC28" s="381" t="s">
        <v>42</v>
      </c>
      <c r="AD28" s="374"/>
      <c r="AE28" s="389">
        <f t="shared" si="10"/>
        <v>2.9427391304347833E-5</v>
      </c>
      <c r="AF28" s="390">
        <f t="shared" si="15"/>
        <v>2.9427391304347834E-6</v>
      </c>
      <c r="AG28" s="393">
        <f t="shared" si="11"/>
        <v>5.8352608695652185E-4</v>
      </c>
      <c r="AH28" s="394">
        <f t="shared" si="16"/>
        <v>5.8352608695652184E-5</v>
      </c>
      <c r="AI28" s="302"/>
      <c r="AL28" s="298" t="b">
        <f t="shared" si="1"/>
        <v>1</v>
      </c>
      <c r="AM28" s="298" t="b">
        <f t="shared" si="1"/>
        <v>1</v>
      </c>
      <c r="AN28" s="298" t="b">
        <f t="shared" si="1"/>
        <v>1</v>
      </c>
      <c r="AO28" s="298" t="b">
        <f t="shared" si="1"/>
        <v>1</v>
      </c>
      <c r="AP28" s="298" t="b">
        <f t="shared" si="1"/>
        <v>1</v>
      </c>
      <c r="AQ28" s="298" t="b">
        <f t="shared" si="1"/>
        <v>1</v>
      </c>
      <c r="AR28" s="298" t="b">
        <f t="shared" si="1"/>
        <v>1</v>
      </c>
      <c r="AS28" s="298" t="b">
        <f t="shared" si="1"/>
        <v>1</v>
      </c>
    </row>
    <row r="29" spans="2:45" s="298" customFormat="1">
      <c r="B29" s="384" t="s">
        <v>43</v>
      </c>
      <c r="C29" s="372"/>
      <c r="D29" s="385">
        <f t="shared" si="5"/>
        <v>1.930434782608696E-5</v>
      </c>
      <c r="E29" s="386">
        <f t="shared" si="12"/>
        <v>1.930434782608696E-6</v>
      </c>
      <c r="F29" s="387">
        <f t="shared" si="6"/>
        <v>4.8000000000000001E-4</v>
      </c>
      <c r="G29" s="388">
        <f t="shared" si="7"/>
        <v>4.8000000000000001E-5</v>
      </c>
      <c r="H29" s="299"/>
      <c r="I29" s="300"/>
      <c r="K29" s="384" t="s">
        <v>43</v>
      </c>
      <c r="L29" s="372"/>
      <c r="M29" s="385">
        <v>2.2200000000000001E-5</v>
      </c>
      <c r="N29" s="386">
        <v>2.2199999999999999E-6</v>
      </c>
      <c r="O29" s="387">
        <v>5.5199999999999997E-4</v>
      </c>
      <c r="P29" s="388">
        <v>5.52E-5</v>
      </c>
      <c r="Q29" s="299"/>
      <c r="R29" s="300"/>
      <c r="S29" s="301"/>
      <c r="T29" s="384" t="s">
        <v>43</v>
      </c>
      <c r="U29" s="372"/>
      <c r="V29" s="385">
        <f t="shared" si="8"/>
        <v>2.229652173913044E-5</v>
      </c>
      <c r="W29" s="386">
        <f t="shared" si="13"/>
        <v>2.229652173913044E-6</v>
      </c>
      <c r="X29" s="387">
        <f t="shared" si="9"/>
        <v>5.5440000000000003E-4</v>
      </c>
      <c r="Y29" s="388">
        <f t="shared" si="14"/>
        <v>5.5440000000000005E-5</v>
      </c>
      <c r="Z29" s="299"/>
      <c r="AA29" s="300"/>
      <c r="AB29" s="301"/>
      <c r="AC29" s="381" t="s">
        <v>43</v>
      </c>
      <c r="AD29" s="374"/>
      <c r="AE29" s="389">
        <f t="shared" si="10"/>
        <v>2.2296521739130436E-5</v>
      </c>
      <c r="AF29" s="390">
        <f t="shared" si="15"/>
        <v>2.2296521739130436E-6</v>
      </c>
      <c r="AG29" s="393">
        <f t="shared" si="11"/>
        <v>5.5440000000000003E-4</v>
      </c>
      <c r="AH29" s="394">
        <f t="shared" si="16"/>
        <v>5.5440000000000005E-5</v>
      </c>
      <c r="AI29" s="302"/>
      <c r="AL29" s="298" t="b">
        <f t="shared" si="1"/>
        <v>1</v>
      </c>
      <c r="AM29" s="298" t="b">
        <f t="shared" si="1"/>
        <v>1</v>
      </c>
      <c r="AN29" s="298" t="b">
        <f t="shared" si="1"/>
        <v>1</v>
      </c>
      <c r="AO29" s="298" t="b">
        <f t="shared" si="1"/>
        <v>1</v>
      </c>
      <c r="AP29" s="298" t="b">
        <f t="shared" si="1"/>
        <v>1</v>
      </c>
      <c r="AQ29" s="298" t="b">
        <f t="shared" si="1"/>
        <v>1</v>
      </c>
      <c r="AR29" s="298" t="b">
        <f t="shared" si="1"/>
        <v>1</v>
      </c>
      <c r="AS29" s="298" t="b">
        <f t="shared" si="1"/>
        <v>1</v>
      </c>
    </row>
    <row r="30" spans="2:45" s="298" customFormat="1">
      <c r="B30" s="384" t="s">
        <v>44</v>
      </c>
      <c r="C30" s="372"/>
      <c r="D30" s="385">
        <f t="shared" si="5"/>
        <v>1.4E-5</v>
      </c>
      <c r="E30" s="386">
        <f t="shared" si="12"/>
        <v>1.3999999999999999E-6</v>
      </c>
      <c r="F30" s="387">
        <f t="shared" si="6"/>
        <v>4.5478260869565224E-4</v>
      </c>
      <c r="G30" s="388">
        <f t="shared" si="7"/>
        <v>4.5478260869565222E-5</v>
      </c>
      <c r="H30" s="299"/>
      <c r="I30" s="300"/>
      <c r="K30" s="384" t="s">
        <v>44</v>
      </c>
      <c r="L30" s="372"/>
      <c r="M30" s="385">
        <v>1.6099999999999998E-5</v>
      </c>
      <c r="N30" s="386">
        <v>1.61E-6</v>
      </c>
      <c r="O30" s="387">
        <v>5.2300000000000003E-4</v>
      </c>
      <c r="P30" s="388">
        <v>5.2299999999999997E-5</v>
      </c>
      <c r="Q30" s="299"/>
      <c r="R30" s="300"/>
      <c r="S30" s="301"/>
      <c r="T30" s="384" t="s">
        <v>44</v>
      </c>
      <c r="U30" s="372"/>
      <c r="V30" s="385">
        <f t="shared" si="8"/>
        <v>1.6169999999999999E-5</v>
      </c>
      <c r="W30" s="386">
        <f t="shared" si="13"/>
        <v>1.6169999999999999E-6</v>
      </c>
      <c r="X30" s="387">
        <f t="shared" si="9"/>
        <v>5.2527391304347832E-4</v>
      </c>
      <c r="Y30" s="388">
        <f t="shared" si="14"/>
        <v>5.2527391304347832E-5</v>
      </c>
      <c r="Z30" s="299"/>
      <c r="AA30" s="300"/>
      <c r="AB30" s="301"/>
      <c r="AC30" s="381" t="s">
        <v>44</v>
      </c>
      <c r="AD30" s="374"/>
      <c r="AE30" s="389">
        <f t="shared" si="10"/>
        <v>1.6169999999999999E-5</v>
      </c>
      <c r="AF30" s="390">
        <f t="shared" si="15"/>
        <v>1.6169999999999999E-6</v>
      </c>
      <c r="AG30" s="393">
        <f t="shared" si="11"/>
        <v>5.2527391304347843E-4</v>
      </c>
      <c r="AH30" s="394">
        <f t="shared" si="16"/>
        <v>5.2527391304347845E-5</v>
      </c>
      <c r="AI30" s="302"/>
      <c r="AL30" s="298" t="b">
        <f t="shared" si="1"/>
        <v>1</v>
      </c>
      <c r="AM30" s="298" t="b">
        <f t="shared" si="1"/>
        <v>1</v>
      </c>
      <c r="AN30" s="298" t="b">
        <f t="shared" si="1"/>
        <v>1</v>
      </c>
      <c r="AO30" s="298" t="b">
        <f t="shared" si="1"/>
        <v>1</v>
      </c>
      <c r="AP30" s="395" t="b">
        <f>ROUND(X31,10)=ROUND(AG31,10)</f>
        <v>1</v>
      </c>
      <c r="AQ30" s="298" t="b">
        <f t="shared" si="1"/>
        <v>1</v>
      </c>
      <c r="AR30" s="298" t="b">
        <f t="shared" si="1"/>
        <v>1</v>
      </c>
      <c r="AS30" s="298" t="b">
        <f t="shared" si="1"/>
        <v>1</v>
      </c>
    </row>
    <row r="31" spans="2:45" s="298" customFormat="1">
      <c r="B31" s="384" t="s">
        <v>45</v>
      </c>
      <c r="C31" s="372"/>
      <c r="D31" s="385">
        <f t="shared" si="5"/>
        <v>1.0521739130434783E-5</v>
      </c>
      <c r="E31" s="386">
        <f t="shared" si="12"/>
        <v>1.0521739130434782E-6</v>
      </c>
      <c r="F31" s="387">
        <f t="shared" si="6"/>
        <v>4.2956521739130436E-4</v>
      </c>
      <c r="G31" s="388">
        <f t="shared" si="7"/>
        <v>4.2956521739130435E-5</v>
      </c>
      <c r="H31" s="299"/>
      <c r="I31" s="300"/>
      <c r="K31" s="384" t="s">
        <v>45</v>
      </c>
      <c r="L31" s="372"/>
      <c r="M31" s="385">
        <v>1.2099999999999999E-5</v>
      </c>
      <c r="N31" s="386">
        <v>1.2100000000000001E-6</v>
      </c>
      <c r="O31" s="387">
        <v>4.9399999999999997E-4</v>
      </c>
      <c r="P31" s="388">
        <v>4.9400000000000001E-5</v>
      </c>
      <c r="Q31" s="299"/>
      <c r="R31" s="300"/>
      <c r="S31" s="301"/>
      <c r="T31" s="384" t="s">
        <v>45</v>
      </c>
      <c r="U31" s="372"/>
      <c r="V31" s="385">
        <f t="shared" si="8"/>
        <v>1.2152608695652174E-5</v>
      </c>
      <c r="W31" s="386">
        <f t="shared" si="13"/>
        <v>1.2152608695652173E-6</v>
      </c>
      <c r="X31" s="387">
        <f t="shared" si="9"/>
        <v>4.961478260869566E-4</v>
      </c>
      <c r="Y31" s="388">
        <f t="shared" si="14"/>
        <v>4.9614782608695659E-5</v>
      </c>
      <c r="Z31" s="299"/>
      <c r="AA31" s="300"/>
      <c r="AB31" s="301"/>
      <c r="AC31" s="381" t="s">
        <v>45</v>
      </c>
      <c r="AD31" s="374"/>
      <c r="AE31" s="389">
        <f t="shared" si="10"/>
        <v>1.2152608695652176E-5</v>
      </c>
      <c r="AF31" s="390">
        <f t="shared" si="15"/>
        <v>1.2152608695652175E-6</v>
      </c>
      <c r="AG31" s="393">
        <f t="shared" si="11"/>
        <v>4.961478260869565E-4</v>
      </c>
      <c r="AH31" s="394">
        <f t="shared" si="16"/>
        <v>4.9614782608695652E-5</v>
      </c>
      <c r="AI31" s="302"/>
      <c r="AL31" s="298" t="b">
        <f t="shared" si="1"/>
        <v>1</v>
      </c>
      <c r="AM31" s="298" t="b">
        <f t="shared" si="1"/>
        <v>1</v>
      </c>
      <c r="AN31" s="298" t="b">
        <f t="shared" si="1"/>
        <v>1</v>
      </c>
      <c r="AO31" s="298" t="b">
        <f t="shared" si="1"/>
        <v>1</v>
      </c>
      <c r="AP31" s="298" t="b">
        <f t="shared" si="1"/>
        <v>1</v>
      </c>
      <c r="AQ31" s="298" t="b">
        <f t="shared" si="1"/>
        <v>1</v>
      </c>
      <c r="AR31" s="298" t="b">
        <f t="shared" si="1"/>
        <v>1</v>
      </c>
      <c r="AS31" s="298" t="b">
        <f t="shared" si="1"/>
        <v>1</v>
      </c>
    </row>
    <row r="32" spans="2:45" s="298" customFormat="1">
      <c r="B32" s="384" t="s">
        <v>46</v>
      </c>
      <c r="C32" s="372"/>
      <c r="D32" s="396">
        <f t="shared" si="5"/>
        <v>6.1391304347826096E-6</v>
      </c>
      <c r="E32" s="397">
        <f t="shared" si="12"/>
        <v>6.13913043478261E-7</v>
      </c>
      <c r="F32" s="387">
        <f t="shared" si="6"/>
        <v>4.0434782608695659E-4</v>
      </c>
      <c r="G32" s="388">
        <f t="shared" si="7"/>
        <v>4.0434782608695662E-5</v>
      </c>
      <c r="H32" s="299"/>
      <c r="I32" s="300"/>
      <c r="K32" s="384" t="s">
        <v>46</v>
      </c>
      <c r="L32" s="372"/>
      <c r="M32" s="396">
        <v>7.0600000000000002E-6</v>
      </c>
      <c r="N32" s="397">
        <v>7.06E-7</v>
      </c>
      <c r="O32" s="387">
        <v>4.6500000000000003E-4</v>
      </c>
      <c r="P32" s="388">
        <v>4.6499999999999999E-5</v>
      </c>
      <c r="Q32" s="299"/>
      <c r="R32" s="300"/>
      <c r="S32" s="301"/>
      <c r="T32" s="384" t="s">
        <v>46</v>
      </c>
      <c r="U32" s="372"/>
      <c r="V32" s="396">
        <f t="shared" si="8"/>
        <v>7.0906956521739141E-6</v>
      </c>
      <c r="W32" s="397">
        <f t="shared" si="13"/>
        <v>7.0906956521739137E-7</v>
      </c>
      <c r="X32" s="387">
        <f t="shared" si="9"/>
        <v>4.6702173913043489E-4</v>
      </c>
      <c r="Y32" s="388">
        <f t="shared" si="14"/>
        <v>4.6702173913043486E-5</v>
      </c>
      <c r="Z32" s="299"/>
      <c r="AA32" s="300"/>
      <c r="AB32" s="301"/>
      <c r="AC32" s="381" t="s">
        <v>46</v>
      </c>
      <c r="AD32" s="374"/>
      <c r="AE32" s="389">
        <f t="shared" si="10"/>
        <v>7.0906956521739141E-6</v>
      </c>
      <c r="AF32" s="390">
        <f t="shared" si="15"/>
        <v>7.0906956521739137E-7</v>
      </c>
      <c r="AG32" s="389">
        <f t="shared" si="11"/>
        <v>4.6702173913043484E-4</v>
      </c>
      <c r="AH32" s="390">
        <f t="shared" si="16"/>
        <v>4.6702173913043486E-5</v>
      </c>
      <c r="AI32" s="302"/>
      <c r="AL32" s="298" t="b">
        <f t="shared" si="1"/>
        <v>1</v>
      </c>
      <c r="AM32" s="298" t="b">
        <f t="shared" si="1"/>
        <v>1</v>
      </c>
      <c r="AN32" s="298" t="b">
        <f t="shared" si="1"/>
        <v>1</v>
      </c>
      <c r="AO32" s="298" t="b">
        <f t="shared" si="1"/>
        <v>1</v>
      </c>
      <c r="AP32" s="298" t="b">
        <f t="shared" si="1"/>
        <v>1</v>
      </c>
      <c r="AQ32" s="298" t="b">
        <f t="shared" si="1"/>
        <v>1</v>
      </c>
      <c r="AR32" s="298" t="b">
        <f t="shared" si="1"/>
        <v>1</v>
      </c>
      <c r="AS32" s="298" t="b">
        <f t="shared" si="1"/>
        <v>1</v>
      </c>
    </row>
    <row r="33" spans="2:45" s="298" customFormat="1" ht="16" customHeight="1">
      <c r="B33" s="398" t="s">
        <v>47</v>
      </c>
      <c r="C33" s="338"/>
      <c r="D33" s="315"/>
      <c r="E33" s="399"/>
      <c r="F33" s="400">
        <f t="shared" si="6"/>
        <v>3.7913043478260877E-4</v>
      </c>
      <c r="G33" s="401">
        <f t="shared" si="7"/>
        <v>3.7913043478260876E-5</v>
      </c>
      <c r="H33" s="299"/>
      <c r="I33" s="300"/>
      <c r="K33" s="398" t="s">
        <v>47</v>
      </c>
      <c r="L33" s="338"/>
      <c r="M33" s="315"/>
      <c r="N33" s="399"/>
      <c r="O33" s="400">
        <v>4.3600000000000003E-4</v>
      </c>
      <c r="P33" s="401">
        <v>4.3600000000000003E-5</v>
      </c>
      <c r="Q33" s="299"/>
      <c r="R33" s="300"/>
      <c r="S33" s="301"/>
      <c r="T33" s="398" t="s">
        <v>47</v>
      </c>
      <c r="U33" s="338"/>
      <c r="V33" s="315"/>
      <c r="W33" s="399"/>
      <c r="X33" s="400">
        <f t="shared" si="9"/>
        <v>4.3789565217391312E-4</v>
      </c>
      <c r="Y33" s="401">
        <f t="shared" si="14"/>
        <v>4.3789565217391313E-5</v>
      </c>
      <c r="Z33" s="299"/>
      <c r="AA33" s="300"/>
      <c r="AB33" s="301"/>
      <c r="AC33" s="319" t="s">
        <v>47</v>
      </c>
      <c r="AD33" s="375"/>
      <c r="AE33" s="402"/>
      <c r="AF33" s="403"/>
      <c r="AG33" s="402">
        <f t="shared" si="11"/>
        <v>4.3789565217391307E-4</v>
      </c>
      <c r="AH33" s="403">
        <f t="shared" si="16"/>
        <v>4.3789565217391307E-5</v>
      </c>
      <c r="AI33" s="302"/>
      <c r="AL33" s="298" t="b">
        <f t="shared" si="1"/>
        <v>1</v>
      </c>
      <c r="AM33" s="298" t="b">
        <f t="shared" si="1"/>
        <v>1</v>
      </c>
      <c r="AN33" s="298" t="b">
        <f t="shared" si="1"/>
        <v>1</v>
      </c>
      <c r="AO33" s="298" t="b">
        <f t="shared" si="1"/>
        <v>1</v>
      </c>
      <c r="AP33" s="298" t="b">
        <f t="shared" si="1"/>
        <v>1</v>
      </c>
      <c r="AQ33" s="298" t="b">
        <f t="shared" si="1"/>
        <v>1</v>
      </c>
      <c r="AR33" s="298" t="b">
        <f t="shared" si="1"/>
        <v>1</v>
      </c>
      <c r="AS33" s="298" t="b">
        <f t="shared" si="1"/>
        <v>1</v>
      </c>
    </row>
    <row r="34" spans="2:45" s="298" customFormat="1" ht="10" thickBot="1">
      <c r="B34" s="891" t="s">
        <v>48</v>
      </c>
      <c r="C34" s="853"/>
      <c r="D34" s="853"/>
      <c r="E34" s="853"/>
      <c r="F34" s="853"/>
      <c r="G34" s="854"/>
      <c r="H34" s="299"/>
      <c r="I34" s="299"/>
      <c r="K34" s="891" t="s">
        <v>48</v>
      </c>
      <c r="L34" s="853"/>
      <c r="M34" s="853"/>
      <c r="N34" s="853"/>
      <c r="O34" s="853"/>
      <c r="P34" s="854"/>
      <c r="Q34" s="299"/>
      <c r="R34" s="299"/>
      <c r="S34" s="301"/>
      <c r="T34" s="891" t="s">
        <v>48</v>
      </c>
      <c r="U34" s="853"/>
      <c r="V34" s="853"/>
      <c r="W34" s="853"/>
      <c r="X34" s="853"/>
      <c r="Y34" s="854"/>
      <c r="Z34" s="299"/>
      <c r="AA34" s="299"/>
      <c r="AB34" s="301"/>
      <c r="AC34" s="404" t="s">
        <v>48</v>
      </c>
      <c r="AD34" s="405"/>
      <c r="AE34" s="370"/>
      <c r="AF34" s="405"/>
      <c r="AG34" s="405"/>
      <c r="AH34" s="406"/>
      <c r="AI34" s="302"/>
      <c r="AJ34" s="302"/>
      <c r="AL34" s="298" t="b">
        <f t="shared" si="1"/>
        <v>1</v>
      </c>
      <c r="AM34" s="298" t="b">
        <f t="shared" si="1"/>
        <v>1</v>
      </c>
      <c r="AN34" s="298" t="b">
        <f t="shared" si="1"/>
        <v>1</v>
      </c>
      <c r="AO34" s="298" t="b">
        <f t="shared" si="1"/>
        <v>1</v>
      </c>
      <c r="AP34" s="298" t="b">
        <f t="shared" si="1"/>
        <v>1</v>
      </c>
      <c r="AQ34" s="298" t="b">
        <f t="shared" si="1"/>
        <v>1</v>
      </c>
      <c r="AR34" s="298" t="b">
        <f t="shared" si="1"/>
        <v>1</v>
      </c>
      <c r="AS34" s="298" t="b">
        <f t="shared" si="1"/>
        <v>1</v>
      </c>
    </row>
    <row r="35" spans="2:45" s="298" customFormat="1">
      <c r="B35" s="407"/>
      <c r="C35" s="365"/>
      <c r="D35" s="892"/>
      <c r="E35" s="892"/>
      <c r="F35" s="365"/>
      <c r="G35" s="408"/>
      <c r="H35" s="299"/>
      <c r="I35" s="299"/>
      <c r="K35" s="407"/>
      <c r="L35" s="365"/>
      <c r="M35" s="892"/>
      <c r="N35" s="892"/>
      <c r="O35" s="365"/>
      <c r="P35" s="408"/>
      <c r="Q35" s="299"/>
      <c r="R35" s="299"/>
      <c r="S35" s="301"/>
      <c r="T35" s="407"/>
      <c r="U35" s="365"/>
      <c r="V35" s="892"/>
      <c r="W35" s="892"/>
      <c r="X35" s="365"/>
      <c r="Y35" s="408"/>
      <c r="Z35" s="299"/>
      <c r="AA35" s="299"/>
      <c r="AB35" s="301"/>
      <c r="AC35" s="409"/>
      <c r="AD35" s="369"/>
      <c r="AE35" s="893"/>
      <c r="AF35" s="893"/>
      <c r="AG35" s="369"/>
      <c r="AH35" s="410"/>
      <c r="AI35" s="302"/>
      <c r="AJ35" s="302"/>
      <c r="AL35" s="298" t="b">
        <f t="shared" si="1"/>
        <v>1</v>
      </c>
      <c r="AM35" s="298" t="b">
        <f t="shared" si="1"/>
        <v>1</v>
      </c>
      <c r="AN35" s="298" t="b">
        <f t="shared" si="1"/>
        <v>1</v>
      </c>
      <c r="AO35" s="298" t="b">
        <f t="shared" si="1"/>
        <v>1</v>
      </c>
      <c r="AP35" s="298" t="b">
        <f t="shared" si="1"/>
        <v>1</v>
      </c>
      <c r="AQ35" s="298" t="b">
        <f t="shared" si="1"/>
        <v>1</v>
      </c>
      <c r="AR35" s="298" t="b">
        <f t="shared" si="1"/>
        <v>1</v>
      </c>
      <c r="AS35" s="298" t="b">
        <f t="shared" si="1"/>
        <v>1</v>
      </c>
    </row>
    <row r="36" spans="2:45" s="298" customFormat="1" ht="10" thickBot="1">
      <c r="B36" s="354" t="s">
        <v>49</v>
      </c>
      <c r="C36" s="411" t="s">
        <v>50</v>
      </c>
      <c r="D36" s="412">
        <f>M36/(1+VAT_2022)</f>
        <v>6.3130434782608701E-3</v>
      </c>
      <c r="E36" s="413" t="s">
        <v>51</v>
      </c>
      <c r="F36" s="412">
        <f>O36/(1+VAT_2022)</f>
        <v>6.3130434782608701E-3</v>
      </c>
      <c r="G36" s="414" t="s">
        <v>52</v>
      </c>
      <c r="H36" s="299"/>
      <c r="I36" s="300"/>
      <c r="K36" s="354" t="s">
        <v>49</v>
      </c>
      <c r="L36" s="411" t="s">
        <v>50</v>
      </c>
      <c r="M36" s="412">
        <v>7.26E-3</v>
      </c>
      <c r="N36" s="413" t="s">
        <v>51</v>
      </c>
      <c r="O36" s="412">
        <v>7.26E-3</v>
      </c>
      <c r="P36" s="414" t="s">
        <v>52</v>
      </c>
      <c r="Q36" s="299"/>
      <c r="R36" s="300"/>
      <c r="S36" s="301"/>
      <c r="T36" s="354" t="s">
        <v>49</v>
      </c>
      <c r="U36" s="411" t="s">
        <v>50</v>
      </c>
      <c r="V36" s="412">
        <f>D36*(1+VAT_2025)</f>
        <v>7.2915652173913053E-3</v>
      </c>
      <c r="W36" s="413">
        <v>50</v>
      </c>
      <c r="X36" s="412">
        <f>F36*(1+VAT_2025)</f>
        <v>7.2915652173913053E-3</v>
      </c>
      <c r="Y36" s="414">
        <v>5</v>
      </c>
      <c r="Z36" s="299"/>
      <c r="AA36" s="300"/>
      <c r="AB36" s="301"/>
      <c r="AC36" s="415" t="s">
        <v>49</v>
      </c>
      <c r="AD36" s="377" t="s">
        <v>50</v>
      </c>
      <c r="AE36" s="416">
        <f>M36*(1+VAT_2025)/(1+VAT_2022)</f>
        <v>7.2915652173913053E-3</v>
      </c>
      <c r="AF36" s="417">
        <v>50</v>
      </c>
      <c r="AG36" s="416">
        <f>O36*(1+VAT_2025)/(1+VAT_2022)</f>
        <v>7.2915652173913053E-3</v>
      </c>
      <c r="AH36" s="418">
        <v>5</v>
      </c>
      <c r="AI36" s="302"/>
      <c r="AL36" s="298" t="b">
        <f t="shared" si="1"/>
        <v>1</v>
      </c>
      <c r="AM36" s="298" t="b">
        <f t="shared" si="1"/>
        <v>1</v>
      </c>
      <c r="AN36" s="298" t="b">
        <f t="shared" si="1"/>
        <v>1</v>
      </c>
      <c r="AO36" s="298" t="b">
        <f t="shared" si="1"/>
        <v>1</v>
      </c>
      <c r="AP36" s="298" t="b">
        <f t="shared" si="1"/>
        <v>1</v>
      </c>
      <c r="AQ36" s="298" t="b">
        <f t="shared" si="1"/>
        <v>1</v>
      </c>
      <c r="AR36" s="298" t="b">
        <f t="shared" si="1"/>
        <v>1</v>
      </c>
      <c r="AS36" s="298" t="b">
        <f t="shared" si="1"/>
        <v>1</v>
      </c>
    </row>
    <row r="37" spans="2:45" s="298" customFormat="1" ht="10" thickBot="1">
      <c r="B37" s="300"/>
      <c r="C37" s="299"/>
      <c r="D37" s="299"/>
      <c r="E37" s="299"/>
      <c r="F37" s="299"/>
      <c r="G37" s="299"/>
      <c r="H37" s="299"/>
      <c r="I37" s="299"/>
      <c r="K37" s="300"/>
      <c r="L37" s="299"/>
      <c r="M37" s="299"/>
      <c r="N37" s="299"/>
      <c r="O37" s="299"/>
      <c r="P37" s="299"/>
      <c r="Q37" s="299"/>
      <c r="R37" s="299"/>
      <c r="S37" s="301"/>
      <c r="T37" s="300"/>
      <c r="U37" s="299"/>
      <c r="V37" s="299"/>
      <c r="W37" s="299"/>
      <c r="X37" s="299"/>
      <c r="Y37" s="299"/>
      <c r="Z37" s="299"/>
      <c r="AA37" s="299"/>
      <c r="AB37" s="301"/>
      <c r="AD37" s="302"/>
      <c r="AE37" s="302"/>
      <c r="AF37" s="302"/>
      <c r="AG37" s="302"/>
      <c r="AH37" s="302"/>
      <c r="AI37" s="302"/>
      <c r="AJ37" s="302"/>
      <c r="AL37" s="298" t="b">
        <f t="shared" si="1"/>
        <v>1</v>
      </c>
      <c r="AM37" s="298" t="b">
        <f t="shared" si="1"/>
        <v>1</v>
      </c>
      <c r="AN37" s="298" t="b">
        <f t="shared" si="1"/>
        <v>1</v>
      </c>
      <c r="AO37" s="298" t="b">
        <f t="shared" si="1"/>
        <v>1</v>
      </c>
      <c r="AP37" s="298" t="b">
        <f t="shared" si="1"/>
        <v>1</v>
      </c>
      <c r="AQ37" s="298" t="b">
        <f t="shared" si="1"/>
        <v>1</v>
      </c>
      <c r="AR37" s="298" t="b">
        <f t="shared" si="1"/>
        <v>1</v>
      </c>
      <c r="AS37" s="298" t="b">
        <f t="shared" si="1"/>
        <v>1</v>
      </c>
    </row>
    <row r="38" spans="2:45" s="298" customFormat="1">
      <c r="B38" s="419" t="s">
        <v>53</v>
      </c>
      <c r="C38" s="363"/>
      <c r="D38" s="908" t="s">
        <v>54</v>
      </c>
      <c r="E38" s="909"/>
      <c r="F38" s="910"/>
      <c r="G38" s="909" t="s">
        <v>55</v>
      </c>
      <c r="H38" s="909"/>
      <c r="I38" s="911"/>
      <c r="K38" s="419" t="s">
        <v>53</v>
      </c>
      <c r="L38" s="363"/>
      <c r="M38" s="908" t="s">
        <v>54</v>
      </c>
      <c r="N38" s="909"/>
      <c r="O38" s="910"/>
      <c r="P38" s="909" t="s">
        <v>55</v>
      </c>
      <c r="Q38" s="909"/>
      <c r="R38" s="911"/>
      <c r="S38" s="301"/>
      <c r="T38" s="419" t="s">
        <v>53</v>
      </c>
      <c r="U38" s="363"/>
      <c r="V38" s="908" t="s">
        <v>54</v>
      </c>
      <c r="W38" s="909"/>
      <c r="X38" s="910"/>
      <c r="Y38" s="909" t="s">
        <v>55</v>
      </c>
      <c r="Z38" s="909"/>
      <c r="AA38" s="911"/>
      <c r="AB38" s="301"/>
      <c r="AC38" s="420" t="s">
        <v>53</v>
      </c>
      <c r="AD38" s="366"/>
      <c r="AE38" s="903" t="s">
        <v>54</v>
      </c>
      <c r="AF38" s="904"/>
      <c r="AG38" s="905"/>
      <c r="AH38" s="904" t="s">
        <v>55</v>
      </c>
      <c r="AI38" s="904"/>
      <c r="AJ38" s="905"/>
      <c r="AL38" s="298" t="b">
        <f t="shared" si="1"/>
        <v>1</v>
      </c>
      <c r="AM38" s="298" t="b">
        <f t="shared" si="1"/>
        <v>1</v>
      </c>
      <c r="AN38" s="298" t="b">
        <f t="shared" si="1"/>
        <v>1</v>
      </c>
      <c r="AO38" s="298" t="b">
        <f t="shared" si="1"/>
        <v>1</v>
      </c>
      <c r="AP38" s="298" t="b">
        <f t="shared" si="1"/>
        <v>1</v>
      </c>
      <c r="AQ38" s="298" t="b">
        <f t="shared" si="1"/>
        <v>1</v>
      </c>
      <c r="AR38" s="298" t="b">
        <f t="shared" si="1"/>
        <v>1</v>
      </c>
      <c r="AS38" s="298" t="b">
        <f t="shared" si="1"/>
        <v>1</v>
      </c>
    </row>
    <row r="39" spans="2:45" s="298" customFormat="1">
      <c r="B39" s="378"/>
      <c r="C39" s="421" t="s">
        <v>56</v>
      </c>
      <c r="D39" s="906" t="s">
        <v>5</v>
      </c>
      <c r="E39" s="865"/>
      <c r="F39" s="422" t="s">
        <v>6</v>
      </c>
      <c r="G39" s="865" t="s">
        <v>5</v>
      </c>
      <c r="H39" s="865"/>
      <c r="I39" s="423" t="s">
        <v>6</v>
      </c>
      <c r="K39" s="378"/>
      <c r="L39" s="421" t="s">
        <v>56</v>
      </c>
      <c r="M39" s="906" t="s">
        <v>5</v>
      </c>
      <c r="N39" s="865"/>
      <c r="O39" s="422" t="s">
        <v>6</v>
      </c>
      <c r="P39" s="865" t="s">
        <v>5</v>
      </c>
      <c r="Q39" s="865"/>
      <c r="R39" s="423" t="s">
        <v>6</v>
      </c>
      <c r="S39" s="301"/>
      <c r="T39" s="378"/>
      <c r="U39" s="421" t="s">
        <v>56</v>
      </c>
      <c r="V39" s="906" t="s">
        <v>5</v>
      </c>
      <c r="W39" s="865"/>
      <c r="X39" s="422" t="s">
        <v>6</v>
      </c>
      <c r="Y39" s="865" t="s">
        <v>5</v>
      </c>
      <c r="Z39" s="865"/>
      <c r="AA39" s="423" t="s">
        <v>6</v>
      </c>
      <c r="AB39" s="301"/>
      <c r="AC39" s="379"/>
      <c r="AD39" s="373" t="s">
        <v>56</v>
      </c>
      <c r="AE39" s="907" t="s">
        <v>5</v>
      </c>
      <c r="AF39" s="861"/>
      <c r="AG39" s="333" t="s">
        <v>6</v>
      </c>
      <c r="AH39" s="861" t="s">
        <v>5</v>
      </c>
      <c r="AI39" s="861"/>
      <c r="AJ39" s="332" t="s">
        <v>6</v>
      </c>
      <c r="AL39" s="298" t="b">
        <f t="shared" si="1"/>
        <v>1</v>
      </c>
      <c r="AM39" s="298" t="b">
        <f t="shared" si="1"/>
        <v>1</v>
      </c>
      <c r="AN39" s="298" t="b">
        <f t="shared" si="1"/>
        <v>1</v>
      </c>
      <c r="AO39" s="298" t="b">
        <f t="shared" si="1"/>
        <v>1</v>
      </c>
      <c r="AP39" s="298" t="b">
        <f t="shared" si="1"/>
        <v>1</v>
      </c>
      <c r="AQ39" s="298" t="b">
        <f t="shared" si="1"/>
        <v>1</v>
      </c>
      <c r="AR39" s="298" t="b">
        <f t="shared" si="1"/>
        <v>1</v>
      </c>
      <c r="AS39" s="298" t="b">
        <f t="shared" si="1"/>
        <v>1</v>
      </c>
    </row>
    <row r="40" spans="2:45" s="298" customFormat="1">
      <c r="B40" s="424" t="s">
        <v>57</v>
      </c>
      <c r="C40" s="425"/>
      <c r="D40" s="426" t="s">
        <v>58</v>
      </c>
      <c r="E40" s="427" t="s">
        <v>59</v>
      </c>
      <c r="F40" s="898" t="s">
        <v>17</v>
      </c>
      <c r="G40" s="428" t="s">
        <v>58</v>
      </c>
      <c r="H40" s="426" t="s">
        <v>59</v>
      </c>
      <c r="I40" s="901" t="s">
        <v>51</v>
      </c>
      <c r="K40" s="424" t="s">
        <v>57</v>
      </c>
      <c r="L40" s="425"/>
      <c r="M40" s="426" t="s">
        <v>58</v>
      </c>
      <c r="N40" s="427" t="s">
        <v>59</v>
      </c>
      <c r="O40" s="898" t="s">
        <v>17</v>
      </c>
      <c r="P40" s="428" t="s">
        <v>58</v>
      </c>
      <c r="Q40" s="426" t="s">
        <v>59</v>
      </c>
      <c r="R40" s="901" t="s">
        <v>51</v>
      </c>
      <c r="S40" s="301"/>
      <c r="T40" s="424" t="s">
        <v>57</v>
      </c>
      <c r="U40" s="425"/>
      <c r="V40" s="426" t="s">
        <v>58</v>
      </c>
      <c r="W40" s="427" t="s">
        <v>59</v>
      </c>
      <c r="X40" s="898">
        <v>500</v>
      </c>
      <c r="Y40" s="428" t="s">
        <v>58</v>
      </c>
      <c r="Z40" s="426" t="s">
        <v>59</v>
      </c>
      <c r="AA40" s="901">
        <f>X40/10</f>
        <v>50</v>
      </c>
      <c r="AB40" s="301"/>
      <c r="AC40" s="429" t="s">
        <v>57</v>
      </c>
      <c r="AD40" s="430"/>
      <c r="AE40" s="431" t="s">
        <v>58</v>
      </c>
      <c r="AF40" s="432" t="s">
        <v>59</v>
      </c>
      <c r="AG40" s="917">
        <v>500</v>
      </c>
      <c r="AH40" s="433" t="s">
        <v>58</v>
      </c>
      <c r="AI40" s="431" t="s">
        <v>59</v>
      </c>
      <c r="AJ40" s="924">
        <f>AG40/10</f>
        <v>50</v>
      </c>
      <c r="AL40" s="298" t="b">
        <f t="shared" si="1"/>
        <v>1</v>
      </c>
      <c r="AM40" s="298" t="b">
        <f t="shared" si="1"/>
        <v>1</v>
      </c>
      <c r="AN40" s="298" t="b">
        <f t="shared" si="1"/>
        <v>1</v>
      </c>
      <c r="AO40" s="298" t="b">
        <f t="shared" si="1"/>
        <v>1</v>
      </c>
      <c r="AP40" s="298" t="b">
        <f t="shared" si="1"/>
        <v>1</v>
      </c>
      <c r="AQ40" s="298" t="b">
        <f t="shared" si="1"/>
        <v>1</v>
      </c>
      <c r="AR40" s="298" t="b">
        <f t="shared" si="1"/>
        <v>1</v>
      </c>
      <c r="AS40" s="298" t="b">
        <f t="shared" si="1"/>
        <v>1</v>
      </c>
    </row>
    <row r="41" spans="2:45" s="298" customFormat="1">
      <c r="B41" s="378" t="s">
        <v>60</v>
      </c>
      <c r="C41" s="425"/>
      <c r="D41" s="434"/>
      <c r="E41" s="396"/>
      <c r="F41" s="899"/>
      <c r="G41" s="396"/>
      <c r="H41" s="434"/>
      <c r="I41" s="901"/>
      <c r="K41" s="378" t="s">
        <v>60</v>
      </c>
      <c r="L41" s="425"/>
      <c r="M41" s="434"/>
      <c r="N41" s="396"/>
      <c r="O41" s="899"/>
      <c r="P41" s="396"/>
      <c r="Q41" s="434"/>
      <c r="R41" s="901"/>
      <c r="S41" s="301"/>
      <c r="T41" s="378" t="s">
        <v>60</v>
      </c>
      <c r="U41" s="425"/>
      <c r="V41" s="434"/>
      <c r="W41" s="396"/>
      <c r="X41" s="899"/>
      <c r="Y41" s="396"/>
      <c r="Z41" s="434"/>
      <c r="AA41" s="901"/>
      <c r="AB41" s="301"/>
      <c r="AC41" s="379" t="s">
        <v>60</v>
      </c>
      <c r="AD41" s="430"/>
      <c r="AE41" s="435"/>
      <c r="AF41" s="393"/>
      <c r="AG41" s="918"/>
      <c r="AH41" s="393"/>
      <c r="AI41" s="435"/>
      <c r="AJ41" s="895"/>
      <c r="AL41" s="298" t="b">
        <f t="shared" si="1"/>
        <v>1</v>
      </c>
      <c r="AM41" s="298" t="b">
        <f t="shared" si="1"/>
        <v>1</v>
      </c>
      <c r="AN41" s="298" t="b">
        <f t="shared" si="1"/>
        <v>1</v>
      </c>
      <c r="AO41" s="298" t="b">
        <f t="shared" si="1"/>
        <v>1</v>
      </c>
      <c r="AP41" s="298" t="b">
        <f t="shared" si="1"/>
        <v>1</v>
      </c>
      <c r="AQ41" s="298" t="b">
        <f t="shared" si="1"/>
        <v>1</v>
      </c>
      <c r="AR41" s="298" t="b">
        <f t="shared" si="1"/>
        <v>1</v>
      </c>
      <c r="AS41" s="298" t="b">
        <f t="shared" si="1"/>
        <v>1</v>
      </c>
    </row>
    <row r="42" spans="2:45" s="298" customFormat="1">
      <c r="B42" s="378" t="s">
        <v>61</v>
      </c>
      <c r="C42" s="425"/>
      <c r="D42" s="434">
        <f>M42/(1+VAT_2022)</f>
        <v>9.0782608695652177E-6</v>
      </c>
      <c r="E42" s="396">
        <f>N42/(1+VAT_2022)</f>
        <v>1.8156521739130435E-5</v>
      </c>
      <c r="F42" s="899"/>
      <c r="G42" s="396">
        <f>D42/10</f>
        <v>9.0782608695652179E-7</v>
      </c>
      <c r="H42" s="396">
        <f>E42/10</f>
        <v>1.8156521739130436E-6</v>
      </c>
      <c r="I42" s="901"/>
      <c r="K42" s="378" t="s">
        <v>61</v>
      </c>
      <c r="L42" s="425"/>
      <c r="M42" s="434">
        <v>1.044E-5</v>
      </c>
      <c r="N42" s="396">
        <v>2.088E-5</v>
      </c>
      <c r="O42" s="899"/>
      <c r="P42" s="396">
        <v>1.04E-6</v>
      </c>
      <c r="Q42" s="396">
        <v>2.0880000000000002E-6</v>
      </c>
      <c r="R42" s="901"/>
      <c r="S42" s="301"/>
      <c r="T42" s="378" t="s">
        <v>61</v>
      </c>
      <c r="U42" s="425"/>
      <c r="V42" s="434">
        <f>D42*(1+VAT_2025)</f>
        <v>1.0485391304347827E-5</v>
      </c>
      <c r="W42" s="396">
        <f>E42*(1+VAT_2025)</f>
        <v>2.0970782608695653E-5</v>
      </c>
      <c r="X42" s="899"/>
      <c r="Y42" s="396">
        <f>V42/10</f>
        <v>1.0485391304347827E-6</v>
      </c>
      <c r="Z42" s="396">
        <f>W42/10</f>
        <v>2.0970782608695654E-6</v>
      </c>
      <c r="AA42" s="901"/>
      <c r="AB42" s="301"/>
      <c r="AC42" s="379" t="s">
        <v>61</v>
      </c>
      <c r="AD42" s="430"/>
      <c r="AE42" s="435">
        <f>M42*(1+VAT_2025)/(1+VAT_2022)</f>
        <v>1.0485391304347828E-5</v>
      </c>
      <c r="AF42" s="393">
        <f>N42*(1+VAT_2025)/(1+VAT_2022)</f>
        <v>2.0970782608695657E-5</v>
      </c>
      <c r="AG42" s="918"/>
      <c r="AH42" s="393">
        <f>AE42/10</f>
        <v>1.0485391304347829E-6</v>
      </c>
      <c r="AI42" s="393">
        <f>AF42/10</f>
        <v>2.0970782608695658E-6</v>
      </c>
      <c r="AJ42" s="895"/>
      <c r="AL42" s="298" t="b">
        <f t="shared" si="1"/>
        <v>1</v>
      </c>
      <c r="AM42" s="298" t="b">
        <f t="shared" si="1"/>
        <v>1</v>
      </c>
      <c r="AN42" s="298" t="b">
        <f t="shared" si="1"/>
        <v>1</v>
      </c>
      <c r="AO42" s="298" t="b">
        <f t="shared" si="1"/>
        <v>1</v>
      </c>
      <c r="AP42" s="298" t="b">
        <f t="shared" si="1"/>
        <v>1</v>
      </c>
      <c r="AQ42" s="298" t="b">
        <f t="shared" si="1"/>
        <v>1</v>
      </c>
      <c r="AR42" s="298" t="b">
        <f t="shared" si="1"/>
        <v>1</v>
      </c>
      <c r="AS42" s="298" t="b">
        <f t="shared" si="1"/>
        <v>1</v>
      </c>
    </row>
    <row r="43" spans="2:45" s="298" customFormat="1">
      <c r="B43" s="378" t="s">
        <v>62</v>
      </c>
      <c r="C43" s="425"/>
      <c r="D43" s="436"/>
      <c r="E43" s="396"/>
      <c r="F43" s="899"/>
      <c r="G43" s="396"/>
      <c r="H43" s="434"/>
      <c r="I43" s="901"/>
      <c r="K43" s="378" t="s">
        <v>62</v>
      </c>
      <c r="L43" s="425"/>
      <c r="M43" s="436"/>
      <c r="N43" s="396"/>
      <c r="O43" s="899"/>
      <c r="P43" s="396"/>
      <c r="Q43" s="434"/>
      <c r="R43" s="901"/>
      <c r="S43" s="301"/>
      <c r="T43" s="378" t="s">
        <v>62</v>
      </c>
      <c r="U43" s="425"/>
      <c r="V43" s="436"/>
      <c r="W43" s="396"/>
      <c r="X43" s="899"/>
      <c r="Y43" s="396"/>
      <c r="Z43" s="434"/>
      <c r="AA43" s="901"/>
      <c r="AB43" s="301"/>
      <c r="AC43" s="379" t="s">
        <v>62</v>
      </c>
      <c r="AD43" s="430"/>
      <c r="AE43" s="435"/>
      <c r="AF43" s="393"/>
      <c r="AG43" s="918"/>
      <c r="AH43" s="393"/>
      <c r="AI43" s="435"/>
      <c r="AJ43" s="895"/>
      <c r="AL43" s="298" t="b">
        <f t="shared" si="1"/>
        <v>1</v>
      </c>
      <c r="AM43" s="298" t="b">
        <f t="shared" si="1"/>
        <v>1</v>
      </c>
      <c r="AN43" s="298" t="b">
        <f t="shared" si="1"/>
        <v>1</v>
      </c>
      <c r="AO43" s="298" t="b">
        <f t="shared" si="1"/>
        <v>1</v>
      </c>
      <c r="AP43" s="298" t="b">
        <f t="shared" si="1"/>
        <v>1</v>
      </c>
      <c r="AQ43" s="298" t="b">
        <f t="shared" si="1"/>
        <v>1</v>
      </c>
      <c r="AR43" s="298" t="b">
        <f t="shared" si="1"/>
        <v>1</v>
      </c>
      <c r="AS43" s="298" t="b">
        <f t="shared" si="1"/>
        <v>1</v>
      </c>
    </row>
    <row r="44" spans="2:45" s="298" customFormat="1">
      <c r="B44" s="378" t="s">
        <v>63</v>
      </c>
      <c r="C44" s="425"/>
      <c r="D44" s="914" t="s">
        <v>64</v>
      </c>
      <c r="E44" s="915">
        <f>N44/(1+VAT_2022)</f>
        <v>1.8156521739130438E-4</v>
      </c>
      <c r="F44" s="899"/>
      <c r="G44" s="915" t="s">
        <v>64</v>
      </c>
      <c r="H44" s="916">
        <f t="shared" ref="H44:H45" si="17">E44/10</f>
        <v>1.8156521739130439E-5</v>
      </c>
      <c r="I44" s="901"/>
      <c r="K44" s="378" t="s">
        <v>63</v>
      </c>
      <c r="L44" s="425"/>
      <c r="M44" s="914" t="s">
        <v>64</v>
      </c>
      <c r="N44" s="915">
        <v>2.0880000000000001E-4</v>
      </c>
      <c r="O44" s="899"/>
      <c r="P44" s="915" t="s">
        <v>64</v>
      </c>
      <c r="Q44" s="916">
        <v>2.088E-5</v>
      </c>
      <c r="R44" s="901"/>
      <c r="S44" s="301"/>
      <c r="T44" s="378" t="s">
        <v>63</v>
      </c>
      <c r="U44" s="425"/>
      <c r="V44" s="914" t="s">
        <v>64</v>
      </c>
      <c r="W44" s="915">
        <f>E44*(1+VAT_2025)</f>
        <v>2.0970782608695657E-4</v>
      </c>
      <c r="X44" s="899"/>
      <c r="Y44" s="915" t="s">
        <v>64</v>
      </c>
      <c r="Z44" s="916">
        <f t="shared" ref="Z44:Z45" si="18">W44/10</f>
        <v>2.0970782608695657E-5</v>
      </c>
      <c r="AA44" s="901"/>
      <c r="AB44" s="301"/>
      <c r="AC44" s="379" t="s">
        <v>63</v>
      </c>
      <c r="AD44" s="430"/>
      <c r="AE44" s="912" t="s">
        <v>64</v>
      </c>
      <c r="AF44" s="913">
        <f>N44*(1+VAT_2025)/(1+VAT_2022)</f>
        <v>2.0970782608695655E-4</v>
      </c>
      <c r="AG44" s="918"/>
      <c r="AH44" s="913" t="s">
        <v>64</v>
      </c>
      <c r="AI44" s="912">
        <f t="shared" ref="AI44:AI45" si="19">AF44/10</f>
        <v>2.0970782608695653E-5</v>
      </c>
      <c r="AJ44" s="895"/>
      <c r="AL44" s="298" t="b">
        <f t="shared" si="1"/>
        <v>1</v>
      </c>
      <c r="AM44" s="298" t="b">
        <f t="shared" si="1"/>
        <v>1</v>
      </c>
      <c r="AN44" s="298" t="b">
        <f t="shared" si="1"/>
        <v>1</v>
      </c>
      <c r="AO44" s="298" t="b">
        <f t="shared" si="1"/>
        <v>1</v>
      </c>
      <c r="AP44" s="298" t="b">
        <f t="shared" si="1"/>
        <v>1</v>
      </c>
      <c r="AQ44" s="298" t="b">
        <f t="shared" si="1"/>
        <v>1</v>
      </c>
      <c r="AR44" s="298" t="b">
        <f t="shared" si="1"/>
        <v>1</v>
      </c>
      <c r="AS44" s="298" t="b">
        <f t="shared" si="1"/>
        <v>1</v>
      </c>
    </row>
    <row r="45" spans="2:45" s="298" customFormat="1">
      <c r="B45" s="378" t="s">
        <v>65</v>
      </c>
      <c r="C45" s="425"/>
      <c r="D45" s="914"/>
      <c r="E45" s="915">
        <f>N45/(1+VAT_2022)</f>
        <v>0</v>
      </c>
      <c r="F45" s="899"/>
      <c r="G45" s="915"/>
      <c r="H45" s="916">
        <f t="shared" si="17"/>
        <v>0</v>
      </c>
      <c r="I45" s="901"/>
      <c r="K45" s="378" t="s">
        <v>65</v>
      </c>
      <c r="L45" s="425"/>
      <c r="M45" s="914"/>
      <c r="N45" s="915"/>
      <c r="O45" s="899"/>
      <c r="P45" s="915"/>
      <c r="Q45" s="916"/>
      <c r="R45" s="901"/>
      <c r="S45" s="301"/>
      <c r="T45" s="378" t="s">
        <v>65</v>
      </c>
      <c r="U45" s="425"/>
      <c r="V45" s="914"/>
      <c r="W45" s="915">
        <f>E45*(1+VAT_2025)</f>
        <v>0</v>
      </c>
      <c r="X45" s="899"/>
      <c r="Y45" s="915"/>
      <c r="Z45" s="916">
        <f t="shared" si="18"/>
        <v>0</v>
      </c>
      <c r="AA45" s="901"/>
      <c r="AB45" s="301"/>
      <c r="AC45" s="379" t="s">
        <v>65</v>
      </c>
      <c r="AD45" s="430"/>
      <c r="AE45" s="912"/>
      <c r="AF45" s="913">
        <f>N45*(1+VAT_2025)</f>
        <v>0</v>
      </c>
      <c r="AG45" s="918"/>
      <c r="AH45" s="913"/>
      <c r="AI45" s="912">
        <f t="shared" si="19"/>
        <v>0</v>
      </c>
      <c r="AJ45" s="895"/>
      <c r="AL45" s="298" t="b">
        <f t="shared" si="1"/>
        <v>1</v>
      </c>
      <c r="AM45" s="298" t="b">
        <f t="shared" si="1"/>
        <v>1</v>
      </c>
      <c r="AN45" s="298" t="b">
        <f t="shared" si="1"/>
        <v>1</v>
      </c>
      <c r="AO45" s="298" t="b">
        <f t="shared" si="1"/>
        <v>1</v>
      </c>
      <c r="AP45" s="298" t="b">
        <f t="shared" si="1"/>
        <v>1</v>
      </c>
      <c r="AQ45" s="298" t="b">
        <f t="shared" si="1"/>
        <v>1</v>
      </c>
      <c r="AR45" s="298" t="b">
        <f t="shared" si="1"/>
        <v>1</v>
      </c>
      <c r="AS45" s="298" t="b">
        <f t="shared" si="1"/>
        <v>1</v>
      </c>
    </row>
    <row r="46" spans="2:45" s="298" customFormat="1">
      <c r="B46" s="378"/>
      <c r="C46" s="425"/>
      <c r="D46" s="436"/>
      <c r="E46" s="396"/>
      <c r="F46" s="899"/>
      <c r="G46" s="396"/>
      <c r="H46" s="434"/>
      <c r="I46" s="901"/>
      <c r="K46" s="378"/>
      <c r="L46" s="425"/>
      <c r="M46" s="436"/>
      <c r="N46" s="396"/>
      <c r="O46" s="899"/>
      <c r="P46" s="396"/>
      <c r="Q46" s="434"/>
      <c r="R46" s="901"/>
      <c r="S46" s="301"/>
      <c r="T46" s="378"/>
      <c r="U46" s="425"/>
      <c r="V46" s="436"/>
      <c r="W46" s="396"/>
      <c r="X46" s="899"/>
      <c r="Y46" s="396"/>
      <c r="Z46" s="434"/>
      <c r="AA46" s="901"/>
      <c r="AB46" s="301"/>
      <c r="AC46" s="379"/>
      <c r="AD46" s="430"/>
      <c r="AE46" s="435"/>
      <c r="AF46" s="393"/>
      <c r="AG46" s="918"/>
      <c r="AH46" s="393"/>
      <c r="AI46" s="435"/>
      <c r="AJ46" s="895"/>
      <c r="AL46" s="298" t="b">
        <f t="shared" si="1"/>
        <v>1</v>
      </c>
      <c r="AM46" s="298" t="b">
        <f t="shared" si="1"/>
        <v>1</v>
      </c>
      <c r="AN46" s="298" t="b">
        <f t="shared" si="1"/>
        <v>1</v>
      </c>
      <c r="AO46" s="298" t="b">
        <f t="shared" si="1"/>
        <v>1</v>
      </c>
      <c r="AP46" s="298" t="b">
        <f t="shared" si="1"/>
        <v>1</v>
      </c>
      <c r="AQ46" s="298" t="b">
        <f t="shared" si="1"/>
        <v>1</v>
      </c>
      <c r="AR46" s="298" t="b">
        <f t="shared" si="1"/>
        <v>1</v>
      </c>
      <c r="AS46" s="298" t="b">
        <f t="shared" si="1"/>
        <v>1</v>
      </c>
    </row>
    <row r="47" spans="2:45" s="298" customFormat="1">
      <c r="B47" s="378" t="s">
        <v>66</v>
      </c>
      <c r="C47" s="425"/>
      <c r="D47" s="434">
        <f>M47/(1+VAT_2022)</f>
        <v>7.5739130434782615E-6</v>
      </c>
      <c r="E47" s="396">
        <f>N47/(1+VAT_2022)</f>
        <v>1.5147826086956523E-5</v>
      </c>
      <c r="F47" s="899"/>
      <c r="G47" s="396">
        <f>D47/10</f>
        <v>7.5739130434782619E-7</v>
      </c>
      <c r="H47" s="434">
        <f>E47/10</f>
        <v>1.5147826086956524E-6</v>
      </c>
      <c r="I47" s="901"/>
      <c r="K47" s="378" t="s">
        <v>66</v>
      </c>
      <c r="L47" s="425"/>
      <c r="M47" s="434">
        <v>8.7099999999999996E-6</v>
      </c>
      <c r="N47" s="396">
        <v>1.7419999999999999E-5</v>
      </c>
      <c r="O47" s="899"/>
      <c r="P47" s="396">
        <v>8.7000000000000003E-7</v>
      </c>
      <c r="Q47" s="434">
        <v>1.742E-6</v>
      </c>
      <c r="R47" s="901"/>
      <c r="S47" s="301"/>
      <c r="T47" s="378" t="s">
        <v>66</v>
      </c>
      <c r="U47" s="425"/>
      <c r="V47" s="434">
        <f>D47*(1+VAT_2025)</f>
        <v>8.7478695652173929E-6</v>
      </c>
      <c r="W47" s="396">
        <f>E47*(1+VAT_2025)</f>
        <v>1.7495739130434786E-5</v>
      </c>
      <c r="X47" s="899"/>
      <c r="Y47" s="396">
        <f>V47/10</f>
        <v>8.7478695652173924E-7</v>
      </c>
      <c r="Z47" s="434">
        <f>W47/10</f>
        <v>1.7495739130434785E-6</v>
      </c>
      <c r="AA47" s="901"/>
      <c r="AB47" s="301"/>
      <c r="AC47" s="379" t="s">
        <v>66</v>
      </c>
      <c r="AD47" s="430"/>
      <c r="AE47" s="435">
        <f>M47*(1+VAT_2025)/(1+VAT_2022)</f>
        <v>8.7478695652173929E-6</v>
      </c>
      <c r="AF47" s="393">
        <f>N47*(1+VAT_2025)/(1+VAT_2022)</f>
        <v>1.7495739130434786E-5</v>
      </c>
      <c r="AG47" s="918"/>
      <c r="AH47" s="393">
        <f>AE47/10</f>
        <v>8.7478695652173924E-7</v>
      </c>
      <c r="AI47" s="435">
        <f>AF47/10</f>
        <v>1.7495739130434785E-6</v>
      </c>
      <c r="AJ47" s="895"/>
      <c r="AL47" s="298" t="b">
        <f t="shared" si="1"/>
        <v>1</v>
      </c>
      <c r="AM47" s="298" t="b">
        <f t="shared" si="1"/>
        <v>1</v>
      </c>
      <c r="AN47" s="298" t="b">
        <f t="shared" si="1"/>
        <v>1</v>
      </c>
      <c r="AO47" s="298" t="b">
        <f t="shared" si="1"/>
        <v>1</v>
      </c>
      <c r="AP47" s="298" t="b">
        <f t="shared" si="1"/>
        <v>1</v>
      </c>
      <c r="AQ47" s="298" t="b">
        <f t="shared" si="1"/>
        <v>1</v>
      </c>
      <c r="AR47" s="298" t="b">
        <f t="shared" si="1"/>
        <v>1</v>
      </c>
      <c r="AS47" s="298" t="b">
        <f t="shared" si="1"/>
        <v>1</v>
      </c>
    </row>
    <row r="48" spans="2:45" s="298" customFormat="1" ht="19">
      <c r="B48" s="378" t="s">
        <v>67</v>
      </c>
      <c r="C48" s="425"/>
      <c r="D48" s="437"/>
      <c r="E48" s="438"/>
      <c r="F48" s="899"/>
      <c r="G48" s="438"/>
      <c r="H48" s="439"/>
      <c r="I48" s="901"/>
      <c r="K48" s="378" t="s">
        <v>67</v>
      </c>
      <c r="L48" s="425"/>
      <c r="M48" s="437"/>
      <c r="N48" s="438"/>
      <c r="O48" s="899"/>
      <c r="P48" s="438"/>
      <c r="Q48" s="439"/>
      <c r="R48" s="901"/>
      <c r="S48" s="301"/>
      <c r="T48" s="378" t="s">
        <v>67</v>
      </c>
      <c r="U48" s="425"/>
      <c r="V48" s="437"/>
      <c r="W48" s="438"/>
      <c r="X48" s="899"/>
      <c r="Y48" s="438"/>
      <c r="Z48" s="439"/>
      <c r="AA48" s="901"/>
      <c r="AB48" s="301"/>
      <c r="AC48" s="379" t="s">
        <v>67</v>
      </c>
      <c r="AD48" s="430"/>
      <c r="AE48" s="440"/>
      <c r="AF48" s="441"/>
      <c r="AG48" s="918"/>
      <c r="AH48" s="441"/>
      <c r="AI48" s="440"/>
      <c r="AJ48" s="895"/>
      <c r="AL48" s="298" t="b">
        <f t="shared" si="1"/>
        <v>1</v>
      </c>
      <c r="AM48" s="298" t="b">
        <f t="shared" si="1"/>
        <v>1</v>
      </c>
      <c r="AN48" s="298" t="b">
        <f t="shared" si="1"/>
        <v>1</v>
      </c>
      <c r="AO48" s="298" t="b">
        <f t="shared" si="1"/>
        <v>1</v>
      </c>
      <c r="AP48" s="298" t="b">
        <f t="shared" si="1"/>
        <v>1</v>
      </c>
      <c r="AQ48" s="298" t="b">
        <f t="shared" si="1"/>
        <v>1</v>
      </c>
      <c r="AR48" s="298" t="b">
        <f t="shared" si="1"/>
        <v>1</v>
      </c>
      <c r="AS48" s="298" t="b">
        <f t="shared" si="1"/>
        <v>1</v>
      </c>
    </row>
    <row r="49" spans="2:45" s="298" customFormat="1">
      <c r="B49" s="378" t="s">
        <v>68</v>
      </c>
      <c r="C49" s="425"/>
      <c r="D49" s="914" t="s">
        <v>64</v>
      </c>
      <c r="E49" s="915">
        <f>N49/(1+VAT_2022)</f>
        <v>1.8156521739130438E-4</v>
      </c>
      <c r="F49" s="899"/>
      <c r="G49" s="915" t="s">
        <v>64</v>
      </c>
      <c r="H49" s="916">
        <f t="shared" ref="H49:H50" si="20">E49/10</f>
        <v>1.8156521739130439E-5</v>
      </c>
      <c r="I49" s="901"/>
      <c r="K49" s="378" t="s">
        <v>68</v>
      </c>
      <c r="L49" s="425"/>
      <c r="M49" s="914" t="s">
        <v>64</v>
      </c>
      <c r="N49" s="915">
        <v>2.0880000000000001E-4</v>
      </c>
      <c r="O49" s="899"/>
      <c r="P49" s="915" t="s">
        <v>64</v>
      </c>
      <c r="Q49" s="916">
        <v>2.088E-5</v>
      </c>
      <c r="R49" s="901"/>
      <c r="S49" s="301"/>
      <c r="T49" s="378" t="s">
        <v>68</v>
      </c>
      <c r="U49" s="425"/>
      <c r="V49" s="914" t="s">
        <v>64</v>
      </c>
      <c r="W49" s="915">
        <f>E49*(1+VAT_2025)</f>
        <v>2.0970782608695657E-4</v>
      </c>
      <c r="X49" s="899"/>
      <c r="Y49" s="915" t="s">
        <v>64</v>
      </c>
      <c r="Z49" s="916">
        <f t="shared" ref="Z49:Z50" si="21">W49/10</f>
        <v>2.0970782608695657E-5</v>
      </c>
      <c r="AA49" s="901"/>
      <c r="AB49" s="301"/>
      <c r="AC49" s="379" t="s">
        <v>68</v>
      </c>
      <c r="AD49" s="430"/>
      <c r="AE49" s="912" t="s">
        <v>64</v>
      </c>
      <c r="AF49" s="913">
        <f>N49*(1+VAT_2025)/(1+VAT_2022)</f>
        <v>2.0970782608695655E-4</v>
      </c>
      <c r="AG49" s="918"/>
      <c r="AH49" s="913" t="s">
        <v>64</v>
      </c>
      <c r="AI49" s="912">
        <f t="shared" ref="AI49:AI50" si="22">AF49/10</f>
        <v>2.0970782608695653E-5</v>
      </c>
      <c r="AJ49" s="895"/>
      <c r="AL49" s="298" t="b">
        <f t="shared" si="1"/>
        <v>1</v>
      </c>
      <c r="AM49" s="298" t="b">
        <f t="shared" si="1"/>
        <v>1</v>
      </c>
      <c r="AN49" s="298" t="b">
        <f t="shared" si="1"/>
        <v>1</v>
      </c>
      <c r="AO49" s="298" t="b">
        <f t="shared" si="1"/>
        <v>1</v>
      </c>
      <c r="AP49" s="298" t="b">
        <f t="shared" si="1"/>
        <v>1</v>
      </c>
      <c r="AQ49" s="298" t="b">
        <f t="shared" si="1"/>
        <v>1</v>
      </c>
      <c r="AR49" s="298" t="b">
        <f t="shared" si="1"/>
        <v>1</v>
      </c>
      <c r="AS49" s="298" t="b">
        <f t="shared" si="1"/>
        <v>1</v>
      </c>
    </row>
    <row r="50" spans="2:45" s="298" customFormat="1">
      <c r="B50" s="378" t="s">
        <v>69</v>
      </c>
      <c r="C50" s="425"/>
      <c r="D50" s="914"/>
      <c r="E50" s="915">
        <f>N50/(1+VAT_2022)</f>
        <v>0</v>
      </c>
      <c r="F50" s="899"/>
      <c r="G50" s="915"/>
      <c r="H50" s="916">
        <f t="shared" si="20"/>
        <v>0</v>
      </c>
      <c r="I50" s="901"/>
      <c r="K50" s="378" t="s">
        <v>69</v>
      </c>
      <c r="L50" s="425"/>
      <c r="M50" s="914"/>
      <c r="N50" s="915"/>
      <c r="O50" s="899"/>
      <c r="P50" s="915"/>
      <c r="Q50" s="916"/>
      <c r="R50" s="901"/>
      <c r="S50" s="301"/>
      <c r="T50" s="378" t="s">
        <v>69</v>
      </c>
      <c r="U50" s="425"/>
      <c r="V50" s="914"/>
      <c r="W50" s="915">
        <f>E50*(1+VAT_2025)</f>
        <v>0</v>
      </c>
      <c r="X50" s="899"/>
      <c r="Y50" s="915"/>
      <c r="Z50" s="916">
        <f t="shared" si="21"/>
        <v>0</v>
      </c>
      <c r="AA50" s="901"/>
      <c r="AB50" s="301"/>
      <c r="AC50" s="379" t="s">
        <v>69</v>
      </c>
      <c r="AD50" s="430"/>
      <c r="AE50" s="912"/>
      <c r="AF50" s="913">
        <f>N50*(1+VAT_2025)</f>
        <v>0</v>
      </c>
      <c r="AG50" s="918"/>
      <c r="AH50" s="913"/>
      <c r="AI50" s="912">
        <f t="shared" si="22"/>
        <v>0</v>
      </c>
      <c r="AJ50" s="895"/>
      <c r="AL50" s="298" t="b">
        <f t="shared" si="1"/>
        <v>1</v>
      </c>
      <c r="AM50" s="298" t="b">
        <f t="shared" si="1"/>
        <v>1</v>
      </c>
      <c r="AN50" s="298" t="b">
        <f t="shared" si="1"/>
        <v>1</v>
      </c>
      <c r="AO50" s="298" t="b">
        <f t="shared" si="1"/>
        <v>1</v>
      </c>
      <c r="AP50" s="298" t="b">
        <f t="shared" si="1"/>
        <v>1</v>
      </c>
      <c r="AQ50" s="298" t="b">
        <f t="shared" si="1"/>
        <v>1</v>
      </c>
      <c r="AR50" s="298" t="b">
        <f t="shared" si="1"/>
        <v>1</v>
      </c>
      <c r="AS50" s="298" t="b">
        <f t="shared" si="1"/>
        <v>1</v>
      </c>
    </row>
    <row r="51" spans="2:45" s="298" customFormat="1">
      <c r="B51" s="378"/>
      <c r="C51" s="425"/>
      <c r="D51" s="436"/>
      <c r="E51" s="396"/>
      <c r="F51" s="899"/>
      <c r="G51" s="396"/>
      <c r="H51" s="434"/>
      <c r="I51" s="901"/>
      <c r="K51" s="378"/>
      <c r="L51" s="425"/>
      <c r="M51" s="436"/>
      <c r="N51" s="396"/>
      <c r="O51" s="899"/>
      <c r="P51" s="396"/>
      <c r="Q51" s="434"/>
      <c r="R51" s="901"/>
      <c r="S51" s="301"/>
      <c r="T51" s="378"/>
      <c r="U51" s="425"/>
      <c r="V51" s="436"/>
      <c r="W51" s="396"/>
      <c r="X51" s="899"/>
      <c r="Y51" s="396"/>
      <c r="Z51" s="434"/>
      <c r="AA51" s="901"/>
      <c r="AB51" s="301"/>
      <c r="AC51" s="379"/>
      <c r="AD51" s="430"/>
      <c r="AE51" s="435"/>
      <c r="AF51" s="393"/>
      <c r="AG51" s="918"/>
      <c r="AH51" s="393"/>
      <c r="AI51" s="435"/>
      <c r="AJ51" s="895"/>
      <c r="AL51" s="298" t="b">
        <f t="shared" si="1"/>
        <v>1</v>
      </c>
      <c r="AM51" s="298" t="b">
        <f t="shared" si="1"/>
        <v>1</v>
      </c>
      <c r="AN51" s="298" t="b">
        <f t="shared" si="1"/>
        <v>1</v>
      </c>
      <c r="AO51" s="298" t="b">
        <f t="shared" ref="AO51:AS88" si="23">W52=AF52</f>
        <v>1</v>
      </c>
      <c r="AP51" s="298" t="b">
        <f t="shared" si="23"/>
        <v>1</v>
      </c>
      <c r="AQ51" s="298" t="b">
        <f t="shared" si="23"/>
        <v>1</v>
      </c>
      <c r="AR51" s="298" t="b">
        <f t="shared" si="23"/>
        <v>1</v>
      </c>
      <c r="AS51" s="298" t="b">
        <f t="shared" si="23"/>
        <v>1</v>
      </c>
    </row>
    <row r="52" spans="2:45" s="298" customFormat="1">
      <c r="B52" s="378" t="s">
        <v>70</v>
      </c>
      <c r="C52" s="425"/>
      <c r="D52" s="434">
        <f>M52/(1+VAT_2022)</f>
        <v>9.078260869565219E-5</v>
      </c>
      <c r="E52" s="396">
        <f>N52/(1+VAT_2022)</f>
        <v>1.8156521739130438E-4</v>
      </c>
      <c r="F52" s="899"/>
      <c r="G52" s="396">
        <f t="shared" ref="G52:H52" si="24">D52/10</f>
        <v>9.0782608695652194E-6</v>
      </c>
      <c r="H52" s="434">
        <f t="shared" si="24"/>
        <v>1.8156521739130439E-5</v>
      </c>
      <c r="I52" s="901"/>
      <c r="K52" s="378" t="s">
        <v>70</v>
      </c>
      <c r="L52" s="425"/>
      <c r="M52" s="434">
        <v>1.044E-4</v>
      </c>
      <c r="N52" s="396">
        <v>2.0880000000000001E-4</v>
      </c>
      <c r="O52" s="899"/>
      <c r="P52" s="396">
        <v>1.044E-5</v>
      </c>
      <c r="Q52" s="434">
        <v>2.088E-5</v>
      </c>
      <c r="R52" s="901"/>
      <c r="S52" s="301"/>
      <c r="T52" s="378" t="s">
        <v>70</v>
      </c>
      <c r="U52" s="425"/>
      <c r="V52" s="434">
        <f>D52*(1+VAT_2025)</f>
        <v>1.0485391304347829E-4</v>
      </c>
      <c r="W52" s="396">
        <f>E52*(1+VAT_2025)</f>
        <v>2.0970782608695657E-4</v>
      </c>
      <c r="X52" s="899"/>
      <c r="Y52" s="396">
        <f t="shared" ref="Y52:Z52" si="25">V52/10</f>
        <v>1.0485391304347828E-5</v>
      </c>
      <c r="Z52" s="434">
        <f t="shared" si="25"/>
        <v>2.0970782608695657E-5</v>
      </c>
      <c r="AA52" s="901"/>
      <c r="AB52" s="301"/>
      <c r="AC52" s="379" t="s">
        <v>70</v>
      </c>
      <c r="AD52" s="430"/>
      <c r="AE52" s="435">
        <f>M52*(1+VAT_2025)/(1+VAT_2022)</f>
        <v>1.0485391304347827E-4</v>
      </c>
      <c r="AF52" s="393">
        <f>N52*(1+VAT_2025)/(1+VAT_2022)</f>
        <v>2.0970782608695655E-4</v>
      </c>
      <c r="AG52" s="918"/>
      <c r="AH52" s="393">
        <f t="shared" ref="AH52:AI53" si="26">AE52/10</f>
        <v>1.0485391304347827E-5</v>
      </c>
      <c r="AI52" s="435">
        <f t="shared" si="26"/>
        <v>2.0970782608695653E-5</v>
      </c>
      <c r="AJ52" s="895"/>
      <c r="AL52" s="298" t="b">
        <f t="shared" ref="AL52:AN88" si="27">T53=AC53</f>
        <v>1</v>
      </c>
      <c r="AM52" s="298" t="b">
        <f t="shared" si="27"/>
        <v>1</v>
      </c>
      <c r="AN52" s="298" t="b">
        <f t="shared" si="27"/>
        <v>1</v>
      </c>
      <c r="AO52" s="298" t="b">
        <f t="shared" si="23"/>
        <v>1</v>
      </c>
      <c r="AP52" s="298" t="b">
        <f t="shared" si="23"/>
        <v>1</v>
      </c>
      <c r="AQ52" s="298" t="b">
        <f t="shared" si="23"/>
        <v>0</v>
      </c>
      <c r="AR52" s="298" t="b">
        <f t="shared" si="23"/>
        <v>0</v>
      </c>
      <c r="AS52" s="298" t="b">
        <f t="shared" si="23"/>
        <v>1</v>
      </c>
    </row>
    <row r="53" spans="2:45" s="298" customFormat="1">
      <c r="B53" s="378" t="s">
        <v>71</v>
      </c>
      <c r="C53" s="425"/>
      <c r="D53" s="434">
        <f>M53/(1+VAT_2022)</f>
        <v>7.7008695652173911E-3</v>
      </c>
      <c r="E53" s="396">
        <f>N53/(1+VAT_2022)</f>
        <v>1.5401739130434782E-2</v>
      </c>
      <c r="F53" s="899"/>
      <c r="G53" s="396">
        <f>D53</f>
        <v>7.7008695652173911E-3</v>
      </c>
      <c r="H53" s="434">
        <f>E53</f>
        <v>1.5401739130434782E-2</v>
      </c>
      <c r="I53" s="901"/>
      <c r="K53" s="378" t="s">
        <v>71</v>
      </c>
      <c r="L53" s="425"/>
      <c r="M53" s="434">
        <v>8.8559999999999993E-3</v>
      </c>
      <c r="N53" s="396">
        <v>1.7711999999999999E-2</v>
      </c>
      <c r="O53" s="899"/>
      <c r="P53" s="396">
        <v>8.8559999999999993E-3</v>
      </c>
      <c r="Q53" s="434">
        <v>1.7711999999999999E-2</v>
      </c>
      <c r="R53" s="901"/>
      <c r="S53" s="301"/>
      <c r="T53" s="378" t="s">
        <v>71</v>
      </c>
      <c r="U53" s="425"/>
      <c r="V53" s="434">
        <f>D53*(1+VAT_2025)</f>
        <v>8.8945043478260866E-3</v>
      </c>
      <c r="W53" s="396">
        <f>E53*(1+VAT_2025)</f>
        <v>1.7789008695652173E-2</v>
      </c>
      <c r="X53" s="899"/>
      <c r="Y53" s="396">
        <f>V53</f>
        <v>8.8945043478260866E-3</v>
      </c>
      <c r="Z53" s="434">
        <f>W53</f>
        <v>1.7789008695652173E-2</v>
      </c>
      <c r="AA53" s="901"/>
      <c r="AB53" s="301"/>
      <c r="AC53" s="379" t="s">
        <v>71</v>
      </c>
      <c r="AD53" s="430"/>
      <c r="AE53" s="435">
        <f>M53*(1+VAT_2025)/(1+VAT_2022)</f>
        <v>8.8945043478260866E-3</v>
      </c>
      <c r="AF53" s="393">
        <f>N53*(1+VAT_2025)/(1+VAT_2022)</f>
        <v>1.7789008695652173E-2</v>
      </c>
      <c r="AG53" s="918"/>
      <c r="AH53" s="393">
        <f t="shared" si="26"/>
        <v>8.8945043478260864E-4</v>
      </c>
      <c r="AI53" s="435">
        <f t="shared" si="26"/>
        <v>1.7789008695652173E-3</v>
      </c>
      <c r="AJ53" s="895"/>
      <c r="AL53" s="298" t="b">
        <f t="shared" si="27"/>
        <v>1</v>
      </c>
      <c r="AM53" s="298" t="b">
        <f t="shared" si="27"/>
        <v>1</v>
      </c>
      <c r="AN53" s="298" t="b">
        <f t="shared" si="27"/>
        <v>1</v>
      </c>
      <c r="AO53" s="298" t="b">
        <f t="shared" si="23"/>
        <v>1</v>
      </c>
      <c r="AP53" s="298" t="b">
        <f t="shared" si="23"/>
        <v>1</v>
      </c>
      <c r="AQ53" s="298" t="b">
        <f t="shared" si="23"/>
        <v>1</v>
      </c>
      <c r="AR53" s="298" t="b">
        <f t="shared" si="23"/>
        <v>1</v>
      </c>
      <c r="AS53" s="298" t="b">
        <f t="shared" si="23"/>
        <v>1</v>
      </c>
    </row>
    <row r="54" spans="2:45" s="298" customFormat="1">
      <c r="B54" s="378"/>
      <c r="C54" s="425"/>
      <c r="D54" s="914" t="s">
        <v>64</v>
      </c>
      <c r="E54" s="915">
        <f>N54/(1+VAT_2022)</f>
        <v>1.8156521739130435E-5</v>
      </c>
      <c r="F54" s="899"/>
      <c r="G54" s="915" t="s">
        <v>64</v>
      </c>
      <c r="H54" s="916" t="s">
        <v>64</v>
      </c>
      <c r="I54" s="901"/>
      <c r="K54" s="378"/>
      <c r="L54" s="425"/>
      <c r="M54" s="914" t="s">
        <v>64</v>
      </c>
      <c r="N54" s="915">
        <v>2.088E-5</v>
      </c>
      <c r="O54" s="899"/>
      <c r="P54" s="915" t="s">
        <v>64</v>
      </c>
      <c r="Q54" s="916" t="s">
        <v>64</v>
      </c>
      <c r="R54" s="901"/>
      <c r="S54" s="301"/>
      <c r="T54" s="378"/>
      <c r="U54" s="425"/>
      <c r="V54" s="914" t="s">
        <v>64</v>
      </c>
      <c r="W54" s="915">
        <f>E54*(1+VAT_2025)</f>
        <v>2.0970782608695653E-5</v>
      </c>
      <c r="X54" s="899"/>
      <c r="Y54" s="915" t="s">
        <v>64</v>
      </c>
      <c r="Z54" s="916" t="s">
        <v>64</v>
      </c>
      <c r="AA54" s="901"/>
      <c r="AB54" s="301"/>
      <c r="AC54" s="379"/>
      <c r="AD54" s="430"/>
      <c r="AE54" s="912" t="s">
        <v>64</v>
      </c>
      <c r="AF54" s="913">
        <f>N54*(1+VAT_2025)/(1+VAT_2022)</f>
        <v>2.0970782608695657E-5</v>
      </c>
      <c r="AG54" s="918"/>
      <c r="AH54" s="913" t="s">
        <v>64</v>
      </c>
      <c r="AI54" s="912" t="s">
        <v>64</v>
      </c>
      <c r="AJ54" s="895"/>
      <c r="AL54" s="298" t="b">
        <f t="shared" si="27"/>
        <v>1</v>
      </c>
      <c r="AM54" s="298" t="b">
        <f t="shared" si="27"/>
        <v>1</v>
      </c>
      <c r="AN54" s="298" t="b">
        <f t="shared" si="27"/>
        <v>1</v>
      </c>
      <c r="AO54" s="298" t="b">
        <f t="shared" si="23"/>
        <v>1</v>
      </c>
      <c r="AP54" s="298" t="b">
        <f t="shared" si="23"/>
        <v>1</v>
      </c>
      <c r="AQ54" s="298" t="b">
        <f t="shared" si="23"/>
        <v>1</v>
      </c>
      <c r="AR54" s="298" t="b">
        <f t="shared" si="23"/>
        <v>1</v>
      </c>
      <c r="AS54" s="298" t="b">
        <f t="shared" si="23"/>
        <v>1</v>
      </c>
    </row>
    <row r="55" spans="2:45" s="298" customFormat="1">
      <c r="B55" s="378" t="s">
        <v>72</v>
      </c>
      <c r="C55" s="425"/>
      <c r="D55" s="914"/>
      <c r="E55" s="915">
        <f>N55/(1+VAT_2022)</f>
        <v>0</v>
      </c>
      <c r="F55" s="899"/>
      <c r="G55" s="915"/>
      <c r="H55" s="916"/>
      <c r="I55" s="901"/>
      <c r="K55" s="378" t="s">
        <v>72</v>
      </c>
      <c r="L55" s="425"/>
      <c r="M55" s="914"/>
      <c r="N55" s="915"/>
      <c r="O55" s="899"/>
      <c r="P55" s="915"/>
      <c r="Q55" s="916"/>
      <c r="R55" s="901"/>
      <c r="S55" s="301"/>
      <c r="T55" s="378" t="s">
        <v>72</v>
      </c>
      <c r="U55" s="425"/>
      <c r="V55" s="914"/>
      <c r="W55" s="915">
        <f>E55*(1+VAT_2025)</f>
        <v>0</v>
      </c>
      <c r="X55" s="899"/>
      <c r="Y55" s="915"/>
      <c r="Z55" s="916"/>
      <c r="AA55" s="901"/>
      <c r="AB55" s="301"/>
      <c r="AC55" s="379" t="s">
        <v>72</v>
      </c>
      <c r="AD55" s="430"/>
      <c r="AE55" s="912"/>
      <c r="AF55" s="913">
        <f>N55*(1+VAT_2025)</f>
        <v>0</v>
      </c>
      <c r="AG55" s="918"/>
      <c r="AH55" s="913"/>
      <c r="AI55" s="912"/>
      <c r="AJ55" s="895"/>
      <c r="AL55" s="298" t="b">
        <f t="shared" si="27"/>
        <v>1</v>
      </c>
      <c r="AM55" s="298" t="b">
        <f t="shared" si="27"/>
        <v>1</v>
      </c>
      <c r="AN55" s="298" t="b">
        <f t="shared" si="27"/>
        <v>1</v>
      </c>
      <c r="AO55" s="298" t="b">
        <f t="shared" si="23"/>
        <v>1</v>
      </c>
      <c r="AP55" s="298" t="b">
        <f t="shared" si="23"/>
        <v>1</v>
      </c>
      <c r="AQ55" s="298" t="b">
        <f t="shared" si="23"/>
        <v>1</v>
      </c>
      <c r="AR55" s="298" t="b">
        <f t="shared" si="23"/>
        <v>1</v>
      </c>
      <c r="AS55" s="298" t="b">
        <f t="shared" si="23"/>
        <v>1</v>
      </c>
    </row>
    <row r="56" spans="2:45" s="298" customFormat="1">
      <c r="B56" s="378" t="s">
        <v>73</v>
      </c>
      <c r="C56" s="425"/>
      <c r="D56" s="914"/>
      <c r="E56" s="915">
        <f>N56/(1+VAT_2022)</f>
        <v>0</v>
      </c>
      <c r="F56" s="899"/>
      <c r="G56" s="915"/>
      <c r="H56" s="916"/>
      <c r="I56" s="901"/>
      <c r="K56" s="378" t="s">
        <v>73</v>
      </c>
      <c r="L56" s="425"/>
      <c r="M56" s="914"/>
      <c r="N56" s="915"/>
      <c r="O56" s="899"/>
      <c r="P56" s="915"/>
      <c r="Q56" s="916"/>
      <c r="R56" s="901"/>
      <c r="S56" s="301"/>
      <c r="T56" s="378" t="s">
        <v>73</v>
      </c>
      <c r="U56" s="425"/>
      <c r="V56" s="914"/>
      <c r="W56" s="915">
        <f>E56*(1+VAT_2025)</f>
        <v>0</v>
      </c>
      <c r="X56" s="899"/>
      <c r="Y56" s="915"/>
      <c r="Z56" s="916"/>
      <c r="AA56" s="901"/>
      <c r="AB56" s="301"/>
      <c r="AC56" s="379" t="s">
        <v>73</v>
      </c>
      <c r="AD56" s="430"/>
      <c r="AE56" s="912"/>
      <c r="AF56" s="913">
        <f>N56*(1+VAT_2025)</f>
        <v>0</v>
      </c>
      <c r="AG56" s="918"/>
      <c r="AH56" s="913"/>
      <c r="AI56" s="912"/>
      <c r="AJ56" s="895"/>
      <c r="AL56" s="298" t="b">
        <f t="shared" si="27"/>
        <v>1</v>
      </c>
      <c r="AM56" s="298" t="b">
        <f t="shared" si="27"/>
        <v>1</v>
      </c>
      <c r="AN56" s="298" t="b">
        <f t="shared" si="27"/>
        <v>1</v>
      </c>
      <c r="AO56" s="298" t="b">
        <f t="shared" si="23"/>
        <v>1</v>
      </c>
      <c r="AP56" s="298" t="b">
        <f t="shared" si="23"/>
        <v>1</v>
      </c>
      <c r="AQ56" s="298" t="b">
        <f t="shared" si="23"/>
        <v>1</v>
      </c>
      <c r="AR56" s="298" t="b">
        <f t="shared" si="23"/>
        <v>1</v>
      </c>
      <c r="AS56" s="298" t="b">
        <f t="shared" si="23"/>
        <v>1</v>
      </c>
    </row>
    <row r="57" spans="2:45" s="298" customFormat="1">
      <c r="B57" s="378" t="s">
        <v>74</v>
      </c>
      <c r="C57" s="425"/>
      <c r="D57" s="914"/>
      <c r="E57" s="915">
        <f>N57/(1+VAT_2022)</f>
        <v>0</v>
      </c>
      <c r="F57" s="899"/>
      <c r="G57" s="915"/>
      <c r="H57" s="916"/>
      <c r="I57" s="901"/>
      <c r="K57" s="378" t="s">
        <v>74</v>
      </c>
      <c r="L57" s="425"/>
      <c r="M57" s="914"/>
      <c r="N57" s="915"/>
      <c r="O57" s="899"/>
      <c r="P57" s="915"/>
      <c r="Q57" s="916"/>
      <c r="R57" s="901"/>
      <c r="S57" s="301"/>
      <c r="T57" s="378" t="s">
        <v>74</v>
      </c>
      <c r="U57" s="425"/>
      <c r="V57" s="914"/>
      <c r="W57" s="915">
        <f>E57*(1+VAT_2025)</f>
        <v>0</v>
      </c>
      <c r="X57" s="899"/>
      <c r="Y57" s="915"/>
      <c r="Z57" s="916"/>
      <c r="AA57" s="901"/>
      <c r="AB57" s="301"/>
      <c r="AC57" s="379" t="s">
        <v>74</v>
      </c>
      <c r="AD57" s="430"/>
      <c r="AE57" s="912"/>
      <c r="AF57" s="913">
        <f>N57*(1+VAT_2025)</f>
        <v>0</v>
      </c>
      <c r="AG57" s="918"/>
      <c r="AH57" s="913"/>
      <c r="AI57" s="912"/>
      <c r="AJ57" s="895"/>
      <c r="AL57" s="298" t="b">
        <f t="shared" si="27"/>
        <v>1</v>
      </c>
      <c r="AM57" s="298" t="b">
        <f t="shared" si="27"/>
        <v>1</v>
      </c>
      <c r="AN57" s="298" t="b">
        <f t="shared" si="27"/>
        <v>1</v>
      </c>
      <c r="AO57" s="298" t="b">
        <f t="shared" si="23"/>
        <v>1</v>
      </c>
      <c r="AP57" s="298" t="b">
        <f t="shared" si="23"/>
        <v>1</v>
      </c>
      <c r="AQ57" s="298" t="b">
        <f t="shared" si="23"/>
        <v>1</v>
      </c>
      <c r="AR57" s="298" t="b">
        <f t="shared" si="23"/>
        <v>1</v>
      </c>
      <c r="AS57" s="298" t="b">
        <f t="shared" si="23"/>
        <v>1</v>
      </c>
    </row>
    <row r="58" spans="2:45" s="298" customFormat="1">
      <c r="B58" s="424" t="s">
        <v>133</v>
      </c>
      <c r="C58" s="425"/>
      <c r="D58" s="436"/>
      <c r="E58" s="396"/>
      <c r="F58" s="899"/>
      <c r="G58" s="396"/>
      <c r="H58" s="434"/>
      <c r="I58" s="901"/>
      <c r="K58" s="424" t="s">
        <v>133</v>
      </c>
      <c r="L58" s="425"/>
      <c r="M58" s="436"/>
      <c r="N58" s="396"/>
      <c r="O58" s="899"/>
      <c r="P58" s="396"/>
      <c r="Q58" s="434"/>
      <c r="R58" s="901"/>
      <c r="S58" s="301"/>
      <c r="T58" s="424" t="s">
        <v>133</v>
      </c>
      <c r="U58" s="425"/>
      <c r="V58" s="436"/>
      <c r="W58" s="396"/>
      <c r="X58" s="899"/>
      <c r="Y58" s="396"/>
      <c r="Z58" s="434"/>
      <c r="AA58" s="901"/>
      <c r="AB58" s="301"/>
      <c r="AC58" s="429" t="s">
        <v>133</v>
      </c>
      <c r="AD58" s="430"/>
      <c r="AE58" s="435"/>
      <c r="AF58" s="393"/>
      <c r="AG58" s="918"/>
      <c r="AH58" s="393"/>
      <c r="AI58" s="435"/>
      <c r="AJ58" s="895"/>
      <c r="AL58" s="298" t="b">
        <f t="shared" si="27"/>
        <v>1</v>
      </c>
      <c r="AM58" s="298" t="b">
        <f t="shared" si="27"/>
        <v>1</v>
      </c>
      <c r="AN58" s="298" t="b">
        <f t="shared" si="27"/>
        <v>1</v>
      </c>
      <c r="AO58" s="298" t="b">
        <f t="shared" si="23"/>
        <v>1</v>
      </c>
      <c r="AP58" s="298" t="b">
        <f t="shared" si="23"/>
        <v>1</v>
      </c>
      <c r="AQ58" s="298" t="b">
        <f t="shared" si="23"/>
        <v>1</v>
      </c>
      <c r="AR58" s="298" t="b">
        <f t="shared" si="23"/>
        <v>1</v>
      </c>
      <c r="AS58" s="298" t="b">
        <f t="shared" si="23"/>
        <v>1</v>
      </c>
    </row>
    <row r="59" spans="2:45" s="298" customFormat="1">
      <c r="B59" s="378" t="s">
        <v>76</v>
      </c>
      <c r="C59" s="425"/>
      <c r="D59" s="434">
        <f t="shared" ref="D59:E62" si="28">M59/(1+VAT_2022)</f>
        <v>6.8243478260869564E-5</v>
      </c>
      <c r="E59" s="396">
        <f t="shared" si="28"/>
        <v>1.3648695652173913E-4</v>
      </c>
      <c r="F59" s="899"/>
      <c r="G59" s="396">
        <f t="shared" ref="G59:H62" si="29">D59/10</f>
        <v>6.8243478260869561E-6</v>
      </c>
      <c r="H59" s="434">
        <f t="shared" si="29"/>
        <v>1.3648695652173912E-5</v>
      </c>
      <c r="I59" s="901"/>
      <c r="K59" s="378" t="s">
        <v>76</v>
      </c>
      <c r="L59" s="425"/>
      <c r="M59" s="434">
        <v>7.8479999999999994E-5</v>
      </c>
      <c r="N59" s="396">
        <v>1.5695999999999999E-4</v>
      </c>
      <c r="O59" s="899"/>
      <c r="P59" s="396">
        <v>7.8499999999999994E-6</v>
      </c>
      <c r="Q59" s="434">
        <v>1.5696E-5</v>
      </c>
      <c r="R59" s="901"/>
      <c r="S59" s="301"/>
      <c r="T59" s="378" t="s">
        <v>76</v>
      </c>
      <c r="U59" s="425"/>
      <c r="V59" s="434">
        <f t="shared" ref="V59:W62" si="30">D59*(1+VAT_2025)</f>
        <v>7.8821217391304349E-5</v>
      </c>
      <c r="W59" s="396">
        <f t="shared" si="30"/>
        <v>1.576424347826087E-4</v>
      </c>
      <c r="X59" s="899"/>
      <c r="Y59" s="396">
        <f t="shared" ref="Y59:Z62" si="31">V59/10</f>
        <v>7.8821217391304343E-6</v>
      </c>
      <c r="Z59" s="434">
        <f t="shared" si="31"/>
        <v>1.5764243478260869E-5</v>
      </c>
      <c r="AA59" s="901"/>
      <c r="AB59" s="301"/>
      <c r="AC59" s="379" t="s">
        <v>76</v>
      </c>
      <c r="AD59" s="430"/>
      <c r="AE59" s="435">
        <f t="shared" ref="AE59:AF62" si="32">M59*(1+VAT_2025)/(1+VAT_2022)</f>
        <v>7.8821217391304349E-5</v>
      </c>
      <c r="AF59" s="393">
        <f t="shared" si="32"/>
        <v>1.576424347826087E-4</v>
      </c>
      <c r="AG59" s="918"/>
      <c r="AH59" s="393">
        <f t="shared" ref="AH59:AI62" si="33">AE59/10</f>
        <v>7.8821217391304343E-6</v>
      </c>
      <c r="AI59" s="435">
        <f t="shared" si="33"/>
        <v>1.5764243478260869E-5</v>
      </c>
      <c r="AJ59" s="895"/>
      <c r="AL59" s="298" t="b">
        <f t="shared" si="27"/>
        <v>1</v>
      </c>
      <c r="AM59" s="298" t="b">
        <f t="shared" si="27"/>
        <v>1</v>
      </c>
      <c r="AN59" s="298" t="b">
        <f t="shared" si="27"/>
        <v>1</v>
      </c>
      <c r="AO59" s="298" t="b">
        <f t="shared" si="23"/>
        <v>1</v>
      </c>
      <c r="AP59" s="298" t="b">
        <f t="shared" si="23"/>
        <v>1</v>
      </c>
      <c r="AQ59" s="298" t="b">
        <f t="shared" si="23"/>
        <v>1</v>
      </c>
      <c r="AR59" s="298" t="b">
        <f t="shared" si="23"/>
        <v>1</v>
      </c>
      <c r="AS59" s="298" t="b">
        <f t="shared" si="23"/>
        <v>1</v>
      </c>
    </row>
    <row r="60" spans="2:45" s="298" customFormat="1">
      <c r="B60" s="378" t="s">
        <v>77</v>
      </c>
      <c r="C60" s="425"/>
      <c r="D60" s="434">
        <f t="shared" si="28"/>
        <v>9.078260869565219E-5</v>
      </c>
      <c r="E60" s="396">
        <f t="shared" si="28"/>
        <v>1.8156521739130438E-4</v>
      </c>
      <c r="F60" s="899"/>
      <c r="G60" s="396">
        <f t="shared" si="29"/>
        <v>9.0782608695652194E-6</v>
      </c>
      <c r="H60" s="434">
        <f t="shared" si="29"/>
        <v>1.8156521739130439E-5</v>
      </c>
      <c r="I60" s="901"/>
      <c r="K60" s="378" t="s">
        <v>77</v>
      </c>
      <c r="L60" s="425"/>
      <c r="M60" s="434">
        <v>1.044E-4</v>
      </c>
      <c r="N60" s="396">
        <v>2.0880000000000001E-4</v>
      </c>
      <c r="O60" s="899"/>
      <c r="P60" s="396">
        <v>1.044E-5</v>
      </c>
      <c r="Q60" s="434">
        <v>2.088E-5</v>
      </c>
      <c r="R60" s="901"/>
      <c r="S60" s="301"/>
      <c r="T60" s="378" t="s">
        <v>77</v>
      </c>
      <c r="U60" s="425"/>
      <c r="V60" s="434">
        <f t="shared" si="30"/>
        <v>1.0485391304347829E-4</v>
      </c>
      <c r="W60" s="396">
        <f t="shared" si="30"/>
        <v>2.0970782608695657E-4</v>
      </c>
      <c r="X60" s="899"/>
      <c r="Y60" s="396">
        <f t="shared" si="31"/>
        <v>1.0485391304347828E-5</v>
      </c>
      <c r="Z60" s="434">
        <f t="shared" si="31"/>
        <v>2.0970782608695657E-5</v>
      </c>
      <c r="AA60" s="901"/>
      <c r="AB60" s="301"/>
      <c r="AC60" s="379" t="s">
        <v>77</v>
      </c>
      <c r="AD60" s="430"/>
      <c r="AE60" s="435">
        <f t="shared" si="32"/>
        <v>1.0485391304347827E-4</v>
      </c>
      <c r="AF60" s="393">
        <f t="shared" si="32"/>
        <v>2.0970782608695655E-4</v>
      </c>
      <c r="AG60" s="918"/>
      <c r="AH60" s="393">
        <f t="shared" si="33"/>
        <v>1.0485391304347827E-5</v>
      </c>
      <c r="AI60" s="435">
        <f t="shared" si="33"/>
        <v>2.0970782608695653E-5</v>
      </c>
      <c r="AJ60" s="895"/>
      <c r="AL60" s="298" t="b">
        <f t="shared" si="27"/>
        <v>1</v>
      </c>
      <c r="AM60" s="298" t="b">
        <f t="shared" si="27"/>
        <v>1</v>
      </c>
      <c r="AN60" s="298" t="b">
        <f t="shared" si="27"/>
        <v>1</v>
      </c>
      <c r="AO60" s="298" t="b">
        <f t="shared" si="23"/>
        <v>1</v>
      </c>
      <c r="AP60" s="298" t="b">
        <f t="shared" si="23"/>
        <v>1</v>
      </c>
      <c r="AQ60" s="298" t="b">
        <f t="shared" si="23"/>
        <v>1</v>
      </c>
      <c r="AR60" s="298" t="b">
        <f t="shared" si="23"/>
        <v>1</v>
      </c>
      <c r="AS60" s="298" t="b">
        <f t="shared" si="23"/>
        <v>1</v>
      </c>
    </row>
    <row r="61" spans="2:45" s="298" customFormat="1">
      <c r="B61" s="303" t="s">
        <v>78</v>
      </c>
      <c r="C61" s="425"/>
      <c r="D61" s="434">
        <f t="shared" si="28"/>
        <v>7.7008695652173919E-5</v>
      </c>
      <c r="E61" s="396">
        <f t="shared" si="28"/>
        <v>1.5401739130434784E-4</v>
      </c>
      <c r="F61" s="899"/>
      <c r="G61" s="396">
        <f t="shared" si="29"/>
        <v>7.7008695652173926E-6</v>
      </c>
      <c r="H61" s="434">
        <f t="shared" si="29"/>
        <v>1.5401739130434785E-5</v>
      </c>
      <c r="I61" s="901"/>
      <c r="K61" s="303" t="s">
        <v>78</v>
      </c>
      <c r="L61" s="425"/>
      <c r="M61" s="434">
        <v>8.8560000000000006E-5</v>
      </c>
      <c r="N61" s="396">
        <v>1.7712000000000001E-4</v>
      </c>
      <c r="O61" s="899"/>
      <c r="P61" s="396">
        <v>8.8599999999999999E-6</v>
      </c>
      <c r="Q61" s="434">
        <v>1.7711999999999999E-5</v>
      </c>
      <c r="R61" s="901"/>
      <c r="S61" s="301"/>
      <c r="T61" s="303" t="s">
        <v>78</v>
      </c>
      <c r="U61" s="425"/>
      <c r="V61" s="434">
        <f t="shared" si="30"/>
        <v>8.8945043478260878E-5</v>
      </c>
      <c r="W61" s="396">
        <f t="shared" si="30"/>
        <v>1.7789008695652176E-4</v>
      </c>
      <c r="X61" s="899"/>
      <c r="Y61" s="396">
        <f t="shared" si="31"/>
        <v>8.8945043478260874E-6</v>
      </c>
      <c r="Z61" s="434">
        <f t="shared" si="31"/>
        <v>1.7789008695652175E-5</v>
      </c>
      <c r="AA61" s="901"/>
      <c r="AB61" s="301"/>
      <c r="AC61" s="306" t="s">
        <v>78</v>
      </c>
      <c r="AD61" s="430"/>
      <c r="AE61" s="435">
        <f t="shared" si="32"/>
        <v>8.8945043478260878E-5</v>
      </c>
      <c r="AF61" s="393">
        <f t="shared" si="32"/>
        <v>1.7789008695652176E-4</v>
      </c>
      <c r="AG61" s="918"/>
      <c r="AH61" s="393">
        <f t="shared" si="33"/>
        <v>8.8945043478260874E-6</v>
      </c>
      <c r="AI61" s="435">
        <f t="shared" si="33"/>
        <v>1.7789008695652175E-5</v>
      </c>
      <c r="AJ61" s="895"/>
      <c r="AL61" s="298" t="b">
        <f t="shared" si="27"/>
        <v>1</v>
      </c>
      <c r="AM61" s="298" t="b">
        <f t="shared" si="27"/>
        <v>1</v>
      </c>
      <c r="AN61" s="298" t="b">
        <f t="shared" si="27"/>
        <v>1</v>
      </c>
      <c r="AO61" s="298" t="b">
        <f t="shared" si="23"/>
        <v>1</v>
      </c>
      <c r="AP61" s="298" t="b">
        <f t="shared" si="23"/>
        <v>1</v>
      </c>
      <c r="AQ61" s="298" t="b">
        <f t="shared" si="23"/>
        <v>1</v>
      </c>
      <c r="AR61" s="298" t="b">
        <f t="shared" si="23"/>
        <v>1</v>
      </c>
      <c r="AS61" s="298" t="b">
        <f t="shared" si="23"/>
        <v>1</v>
      </c>
    </row>
    <row r="62" spans="2:45" s="298" customFormat="1">
      <c r="B62" s="442" t="s">
        <v>79</v>
      </c>
      <c r="C62" s="443"/>
      <c r="D62" s="434">
        <f t="shared" si="28"/>
        <v>9.078260869565219E-5</v>
      </c>
      <c r="E62" s="317">
        <f t="shared" si="28"/>
        <v>1.8156521739130438E-4</v>
      </c>
      <c r="F62" s="900"/>
      <c r="G62" s="317">
        <f t="shared" si="29"/>
        <v>9.0782608695652194E-6</v>
      </c>
      <c r="H62" s="434">
        <f t="shared" si="29"/>
        <v>1.8156521739130439E-5</v>
      </c>
      <c r="I62" s="902"/>
      <c r="K62" s="442" t="s">
        <v>79</v>
      </c>
      <c r="L62" s="443"/>
      <c r="M62" s="434">
        <v>1.044E-4</v>
      </c>
      <c r="N62" s="317">
        <v>2.0880000000000001E-4</v>
      </c>
      <c r="O62" s="900"/>
      <c r="P62" s="317">
        <v>1.044E-5</v>
      </c>
      <c r="Q62" s="434">
        <v>2.088E-5</v>
      </c>
      <c r="R62" s="902"/>
      <c r="S62" s="301"/>
      <c r="T62" s="442" t="s">
        <v>79</v>
      </c>
      <c r="U62" s="443"/>
      <c r="V62" s="434">
        <f t="shared" si="30"/>
        <v>1.0485391304347829E-4</v>
      </c>
      <c r="W62" s="317">
        <f t="shared" si="30"/>
        <v>2.0970782608695657E-4</v>
      </c>
      <c r="X62" s="900"/>
      <c r="Y62" s="317">
        <f t="shared" si="31"/>
        <v>1.0485391304347828E-5</v>
      </c>
      <c r="Z62" s="434">
        <f t="shared" si="31"/>
        <v>2.0970782608695657E-5</v>
      </c>
      <c r="AA62" s="902"/>
      <c r="AB62" s="301"/>
      <c r="AC62" s="444" t="s">
        <v>79</v>
      </c>
      <c r="AD62" s="445"/>
      <c r="AE62" s="435">
        <f t="shared" si="32"/>
        <v>1.0485391304347827E-4</v>
      </c>
      <c r="AF62" s="320">
        <f t="shared" si="32"/>
        <v>2.0970782608695655E-4</v>
      </c>
      <c r="AG62" s="919"/>
      <c r="AH62" s="320">
        <f t="shared" si="33"/>
        <v>1.0485391304347827E-5</v>
      </c>
      <c r="AI62" s="435">
        <f t="shared" si="33"/>
        <v>2.0970782608695653E-5</v>
      </c>
      <c r="AJ62" s="925"/>
      <c r="AL62" s="298" t="b">
        <f t="shared" si="27"/>
        <v>1</v>
      </c>
      <c r="AM62" s="298" t="b">
        <f t="shared" si="27"/>
        <v>1</v>
      </c>
      <c r="AN62" s="298" t="b">
        <f t="shared" si="27"/>
        <v>1</v>
      </c>
      <c r="AO62" s="298" t="b">
        <f t="shared" si="23"/>
        <v>1</v>
      </c>
      <c r="AP62" s="298" t="b">
        <f t="shared" si="23"/>
        <v>1</v>
      </c>
      <c r="AQ62" s="298" t="b">
        <f t="shared" si="23"/>
        <v>1</v>
      </c>
      <c r="AR62" s="298" t="b">
        <f t="shared" si="23"/>
        <v>1</v>
      </c>
      <c r="AS62" s="298" t="b">
        <f t="shared" si="23"/>
        <v>1</v>
      </c>
    </row>
    <row r="63" spans="2:45" s="298" customFormat="1" ht="10" thickBot="1">
      <c r="B63" s="920" t="s">
        <v>80</v>
      </c>
      <c r="C63" s="921"/>
      <c r="D63" s="921"/>
      <c r="E63" s="921"/>
      <c r="F63" s="921"/>
      <c r="G63" s="921"/>
      <c r="H63" s="921"/>
      <c r="I63" s="922"/>
      <c r="K63" s="920" t="s">
        <v>80</v>
      </c>
      <c r="L63" s="921"/>
      <c r="M63" s="921"/>
      <c r="N63" s="921"/>
      <c r="O63" s="921"/>
      <c r="P63" s="921"/>
      <c r="Q63" s="921"/>
      <c r="R63" s="922"/>
      <c r="S63" s="301"/>
      <c r="T63" s="920" t="s">
        <v>80</v>
      </c>
      <c r="U63" s="921"/>
      <c r="V63" s="921"/>
      <c r="W63" s="921"/>
      <c r="X63" s="921"/>
      <c r="Y63" s="921"/>
      <c r="Z63" s="921"/>
      <c r="AA63" s="922"/>
      <c r="AB63" s="301"/>
      <c r="AC63" s="923" t="s">
        <v>80</v>
      </c>
      <c r="AD63" s="923"/>
      <c r="AE63" s="923"/>
      <c r="AF63" s="923"/>
      <c r="AG63" s="923"/>
      <c r="AH63" s="923"/>
      <c r="AI63" s="923"/>
      <c r="AJ63" s="923"/>
      <c r="AL63" s="298" t="b">
        <f t="shared" si="27"/>
        <v>1</v>
      </c>
      <c r="AM63" s="298" t="b">
        <f t="shared" si="27"/>
        <v>1</v>
      </c>
      <c r="AN63" s="298" t="b">
        <f t="shared" si="27"/>
        <v>1</v>
      </c>
      <c r="AO63" s="298" t="b">
        <f t="shared" si="23"/>
        <v>1</v>
      </c>
      <c r="AP63" s="298" t="b">
        <f t="shared" si="23"/>
        <v>1</v>
      </c>
      <c r="AQ63" s="298" t="b">
        <f t="shared" si="23"/>
        <v>1</v>
      </c>
      <c r="AR63" s="298" t="b">
        <f t="shared" si="23"/>
        <v>1</v>
      </c>
      <c r="AS63" s="298" t="b">
        <f t="shared" si="23"/>
        <v>1</v>
      </c>
    </row>
    <row r="64" spans="2:45" s="298" customFormat="1" ht="15.65" customHeight="1">
      <c r="B64" s="447"/>
      <c r="C64" s="448"/>
      <c r="D64" s="928" t="s">
        <v>81</v>
      </c>
      <c r="E64" s="928"/>
      <c r="F64" s="928"/>
      <c r="G64" s="928" t="s">
        <v>82</v>
      </c>
      <c r="H64" s="928"/>
      <c r="I64" s="929"/>
      <c r="K64" s="447"/>
      <c r="L64" s="448"/>
      <c r="M64" s="928" t="s">
        <v>81</v>
      </c>
      <c r="N64" s="928"/>
      <c r="O64" s="928"/>
      <c r="P64" s="928" t="s">
        <v>82</v>
      </c>
      <c r="Q64" s="928"/>
      <c r="R64" s="929"/>
      <c r="S64" s="301"/>
      <c r="T64" s="447"/>
      <c r="U64" s="448"/>
      <c r="V64" s="928" t="s">
        <v>81</v>
      </c>
      <c r="W64" s="928"/>
      <c r="X64" s="928"/>
      <c r="Y64" s="928" t="s">
        <v>82</v>
      </c>
      <c r="Z64" s="928"/>
      <c r="AA64" s="929"/>
      <c r="AB64" s="301"/>
      <c r="AC64" s="328"/>
      <c r="AD64" s="328"/>
      <c r="AE64" s="923" t="s">
        <v>81</v>
      </c>
      <c r="AF64" s="923"/>
      <c r="AG64" s="923"/>
      <c r="AH64" s="926" t="s">
        <v>82</v>
      </c>
      <c r="AI64" s="926"/>
      <c r="AJ64" s="926"/>
      <c r="AL64" s="298" t="b">
        <f t="shared" si="27"/>
        <v>1</v>
      </c>
      <c r="AM64" s="298" t="b">
        <f t="shared" si="27"/>
        <v>1</v>
      </c>
      <c r="AN64" s="298" t="b">
        <f t="shared" si="27"/>
        <v>1</v>
      </c>
      <c r="AO64" s="298" t="b">
        <f t="shared" si="23"/>
        <v>1</v>
      </c>
      <c r="AP64" s="298" t="b">
        <f t="shared" si="23"/>
        <v>1</v>
      </c>
      <c r="AQ64" s="298" t="b">
        <f t="shared" si="23"/>
        <v>1</v>
      </c>
      <c r="AR64" s="298" t="b">
        <f t="shared" si="23"/>
        <v>1</v>
      </c>
      <c r="AS64" s="298" t="b">
        <f t="shared" si="23"/>
        <v>1</v>
      </c>
    </row>
    <row r="65" spans="2:45" s="298" customFormat="1">
      <c r="B65" s="449" t="s">
        <v>3</v>
      </c>
      <c r="C65" s="422" t="s">
        <v>4</v>
      </c>
      <c r="D65" s="927" t="s">
        <v>5</v>
      </c>
      <c r="E65" s="927"/>
      <c r="F65" s="422" t="s">
        <v>6</v>
      </c>
      <c r="G65" s="927" t="s">
        <v>5</v>
      </c>
      <c r="H65" s="927"/>
      <c r="I65" s="423" t="s">
        <v>6</v>
      </c>
      <c r="K65" s="449" t="s">
        <v>3</v>
      </c>
      <c r="L65" s="422" t="s">
        <v>4</v>
      </c>
      <c r="M65" s="927" t="s">
        <v>5</v>
      </c>
      <c r="N65" s="927"/>
      <c r="O65" s="422" t="s">
        <v>6</v>
      </c>
      <c r="P65" s="927" t="s">
        <v>5</v>
      </c>
      <c r="Q65" s="927"/>
      <c r="R65" s="423" t="s">
        <v>6</v>
      </c>
      <c r="S65" s="301"/>
      <c r="T65" s="449" t="s">
        <v>3</v>
      </c>
      <c r="U65" s="422" t="s">
        <v>4</v>
      </c>
      <c r="V65" s="927" t="s">
        <v>5</v>
      </c>
      <c r="W65" s="927"/>
      <c r="X65" s="422" t="s">
        <v>6</v>
      </c>
      <c r="Y65" s="927" t="s">
        <v>5</v>
      </c>
      <c r="Z65" s="927"/>
      <c r="AA65" s="423" t="s">
        <v>6</v>
      </c>
      <c r="AB65" s="301"/>
      <c r="AC65" s="333" t="s">
        <v>3</v>
      </c>
      <c r="AD65" s="332" t="s">
        <v>4</v>
      </c>
      <c r="AE65" s="923" t="s">
        <v>5</v>
      </c>
      <c r="AF65" s="923"/>
      <c r="AG65" s="450" t="s">
        <v>6</v>
      </c>
      <c r="AH65" s="923" t="s">
        <v>5</v>
      </c>
      <c r="AI65" s="923"/>
      <c r="AJ65" s="332" t="s">
        <v>6</v>
      </c>
      <c r="AL65" s="298" t="b">
        <f t="shared" si="27"/>
        <v>1</v>
      </c>
      <c r="AM65" s="298" t="b">
        <f t="shared" si="27"/>
        <v>1</v>
      </c>
      <c r="AN65" s="298" t="b">
        <f t="shared" si="27"/>
        <v>1</v>
      </c>
      <c r="AO65" s="298" t="b">
        <f t="shared" si="23"/>
        <v>1</v>
      </c>
      <c r="AP65" s="298" t="b">
        <f t="shared" si="23"/>
        <v>1</v>
      </c>
      <c r="AQ65" s="298" t="b">
        <f t="shared" si="23"/>
        <v>1</v>
      </c>
      <c r="AR65" s="298" t="b">
        <f t="shared" si="23"/>
        <v>1</v>
      </c>
      <c r="AS65" s="298" t="b">
        <f t="shared" si="23"/>
        <v>1</v>
      </c>
    </row>
    <row r="66" spans="2:45" s="298" customFormat="1">
      <c r="B66" s="449" t="s">
        <v>83</v>
      </c>
      <c r="C66" s="451"/>
      <c r="D66" s="932"/>
      <c r="E66" s="932"/>
      <c r="F66" s="452"/>
      <c r="G66" s="932"/>
      <c r="H66" s="932"/>
      <c r="I66" s="453"/>
      <c r="K66" s="449" t="s">
        <v>83</v>
      </c>
      <c r="L66" s="451"/>
      <c r="M66" s="932"/>
      <c r="N66" s="932"/>
      <c r="O66" s="452"/>
      <c r="P66" s="932"/>
      <c r="Q66" s="932"/>
      <c r="R66" s="453"/>
      <c r="S66" s="301"/>
      <c r="T66" s="449" t="s">
        <v>83</v>
      </c>
      <c r="U66" s="451"/>
      <c r="V66" s="932"/>
      <c r="W66" s="932"/>
      <c r="X66" s="452"/>
      <c r="Y66" s="932"/>
      <c r="Z66" s="932"/>
      <c r="AA66" s="453"/>
      <c r="AB66" s="301"/>
      <c r="AC66" s="333" t="s">
        <v>83</v>
      </c>
      <c r="AD66" s="328"/>
      <c r="AE66" s="930"/>
      <c r="AF66" s="930"/>
      <c r="AG66" s="366"/>
      <c r="AH66" s="930"/>
      <c r="AI66" s="930"/>
      <c r="AJ66" s="454"/>
      <c r="AL66" s="298" t="b">
        <f t="shared" si="27"/>
        <v>1</v>
      </c>
      <c r="AM66" s="298" t="b">
        <f t="shared" si="27"/>
        <v>1</v>
      </c>
      <c r="AN66" s="298" t="b">
        <f t="shared" si="27"/>
        <v>1</v>
      </c>
      <c r="AO66" s="298" t="b">
        <f t="shared" si="23"/>
        <v>1</v>
      </c>
      <c r="AP66" s="298" t="b">
        <f t="shared" si="23"/>
        <v>1</v>
      </c>
      <c r="AQ66" s="298" t="b">
        <f t="shared" si="23"/>
        <v>1</v>
      </c>
      <c r="AR66" s="298" t="b">
        <f t="shared" si="23"/>
        <v>1</v>
      </c>
      <c r="AS66" s="298" t="b">
        <f t="shared" si="23"/>
        <v>1</v>
      </c>
    </row>
    <row r="67" spans="2:45" s="298" customFormat="1">
      <c r="B67" s="455"/>
      <c r="C67" s="452"/>
      <c r="D67" s="931"/>
      <c r="E67" s="931"/>
      <c r="F67" s="456"/>
      <c r="G67" s="931"/>
      <c r="H67" s="931"/>
      <c r="I67" s="457"/>
      <c r="K67" s="455"/>
      <c r="L67" s="452"/>
      <c r="M67" s="931"/>
      <c r="N67" s="931"/>
      <c r="O67" s="456"/>
      <c r="P67" s="931"/>
      <c r="Q67" s="931"/>
      <c r="R67" s="457"/>
      <c r="S67" s="301"/>
      <c r="T67" s="455"/>
      <c r="U67" s="452"/>
      <c r="V67" s="931"/>
      <c r="W67" s="931"/>
      <c r="X67" s="456"/>
      <c r="Y67" s="931"/>
      <c r="Z67" s="931"/>
      <c r="AA67" s="457"/>
      <c r="AB67" s="301"/>
      <c r="AC67" s="409"/>
      <c r="AD67" s="366"/>
      <c r="AE67" s="893"/>
      <c r="AF67" s="893"/>
      <c r="AG67" s="458"/>
      <c r="AH67" s="893"/>
      <c r="AI67" s="893"/>
      <c r="AJ67" s="459"/>
      <c r="AL67" s="298" t="b">
        <f t="shared" si="27"/>
        <v>1</v>
      </c>
      <c r="AM67" s="298" t="b">
        <f t="shared" si="27"/>
        <v>1</v>
      </c>
      <c r="AN67" s="298" t="b">
        <f t="shared" si="27"/>
        <v>1</v>
      </c>
      <c r="AO67" s="298" t="b">
        <f t="shared" si="23"/>
        <v>1</v>
      </c>
      <c r="AP67" s="298" t="b">
        <f t="shared" si="23"/>
        <v>1</v>
      </c>
      <c r="AQ67" s="298" t="b">
        <f t="shared" si="23"/>
        <v>1</v>
      </c>
      <c r="AR67" s="298" t="b">
        <f t="shared" si="23"/>
        <v>1</v>
      </c>
      <c r="AS67" s="298" t="b">
        <f t="shared" si="23"/>
        <v>1</v>
      </c>
    </row>
    <row r="68" spans="2:45" s="298" customFormat="1">
      <c r="B68" s="442" t="s">
        <v>84</v>
      </c>
      <c r="C68" s="380" t="s">
        <v>85</v>
      </c>
      <c r="D68" s="934">
        <f t="shared" ref="D68:F71" si="34">M68/(1+VAT_2022)</f>
        <v>17.547826086956523</v>
      </c>
      <c r="E68" s="934">
        <f t="shared" si="34"/>
        <v>0</v>
      </c>
      <c r="F68" s="460">
        <f t="shared" si="34"/>
        <v>17.547826086956523</v>
      </c>
      <c r="G68" s="934">
        <f>D68/10</f>
        <v>1.7547826086956522</v>
      </c>
      <c r="H68" s="934"/>
      <c r="I68" s="461">
        <f>R68/(1+VAT_2022)</f>
        <v>1.7565217391304349</v>
      </c>
      <c r="K68" s="442" t="s">
        <v>84</v>
      </c>
      <c r="L68" s="380" t="s">
        <v>85</v>
      </c>
      <c r="M68" s="934">
        <v>20.18</v>
      </c>
      <c r="N68" s="934"/>
      <c r="O68" s="460">
        <f>M68</f>
        <v>20.18</v>
      </c>
      <c r="P68" s="934" t="s">
        <v>86</v>
      </c>
      <c r="Q68" s="934"/>
      <c r="R68" s="461">
        <v>2.02</v>
      </c>
      <c r="S68" s="301"/>
      <c r="T68" s="442" t="s">
        <v>84</v>
      </c>
      <c r="U68" s="380" t="s">
        <v>85</v>
      </c>
      <c r="V68" s="934">
        <f t="shared" ref="V68:X71" si="35">D68*(1+VAT_2025)</f>
        <v>20.267739130434784</v>
      </c>
      <c r="W68" s="934">
        <f t="shared" si="35"/>
        <v>0</v>
      </c>
      <c r="X68" s="460">
        <f t="shared" si="35"/>
        <v>20.267739130434784</v>
      </c>
      <c r="Y68" s="934">
        <f>V68/10</f>
        <v>2.0267739130434785</v>
      </c>
      <c r="Z68" s="934"/>
      <c r="AA68" s="461">
        <f>X68/10</f>
        <v>2.0267739130434785</v>
      </c>
      <c r="AB68" s="301"/>
      <c r="AC68" s="462" t="s">
        <v>84</v>
      </c>
      <c r="AD68" s="381" t="s">
        <v>85</v>
      </c>
      <c r="AE68" s="933">
        <f t="shared" ref="AE68:AE74" si="36">M68*(1+VAT_2025)/(1+VAT_2022)</f>
        <v>20.267739130434784</v>
      </c>
      <c r="AF68" s="933">
        <f t="shared" ref="AF68:AF74" si="37">N68*(1+VAT_2025)</f>
        <v>0</v>
      </c>
      <c r="AG68" s="463">
        <f>O68*(1+VAT_2025)/(1+VAT_2022)</f>
        <v>20.267739130434784</v>
      </c>
      <c r="AH68" s="933">
        <f>AE68/10</f>
        <v>2.0267739130434785</v>
      </c>
      <c r="AI68" s="933"/>
      <c r="AJ68" s="463">
        <f>AG68/10</f>
        <v>2.0267739130434785</v>
      </c>
      <c r="AL68" s="298" t="b">
        <f t="shared" si="27"/>
        <v>1</v>
      </c>
      <c r="AM68" s="298" t="b">
        <f t="shared" si="27"/>
        <v>1</v>
      </c>
      <c r="AN68" s="298" t="b">
        <f t="shared" si="27"/>
        <v>1</v>
      </c>
      <c r="AO68" s="298" t="b">
        <f t="shared" si="23"/>
        <v>1</v>
      </c>
      <c r="AP68" s="298" t="b">
        <f t="shared" si="23"/>
        <v>1</v>
      </c>
      <c r="AQ68" s="298" t="b">
        <f t="shared" si="23"/>
        <v>1</v>
      </c>
      <c r="AR68" s="298" t="b">
        <f t="shared" si="23"/>
        <v>1</v>
      </c>
      <c r="AS68" s="298" t="b">
        <f t="shared" si="23"/>
        <v>1</v>
      </c>
    </row>
    <row r="69" spans="2:45" s="298" customFormat="1">
      <c r="B69" s="442" t="s">
        <v>87</v>
      </c>
      <c r="C69" s="380" t="s">
        <v>88</v>
      </c>
      <c r="D69" s="916">
        <f t="shared" si="34"/>
        <v>5.2173913043478263E-5</v>
      </c>
      <c r="E69" s="916">
        <f t="shared" si="34"/>
        <v>0</v>
      </c>
      <c r="F69" s="460">
        <f t="shared" si="34"/>
        <v>52.173913043478265</v>
      </c>
      <c r="G69" s="916">
        <f>D69/10</f>
        <v>5.2173913043478265E-6</v>
      </c>
      <c r="H69" s="916"/>
      <c r="I69" s="461">
        <f>R69/(1+VAT_2022)</f>
        <v>5.2173913043478262</v>
      </c>
      <c r="K69" s="442" t="s">
        <v>87</v>
      </c>
      <c r="L69" s="380" t="s">
        <v>88</v>
      </c>
      <c r="M69" s="916">
        <v>6.0000000000000002E-5</v>
      </c>
      <c r="N69" s="916"/>
      <c r="O69" s="460">
        <v>60</v>
      </c>
      <c r="P69" s="916">
        <v>6.0000000000000002E-6</v>
      </c>
      <c r="Q69" s="916"/>
      <c r="R69" s="461">
        <v>6</v>
      </c>
      <c r="S69" s="301"/>
      <c r="T69" s="442" t="s">
        <v>87</v>
      </c>
      <c r="U69" s="380" t="s">
        <v>88</v>
      </c>
      <c r="V69" s="916">
        <f t="shared" si="35"/>
        <v>6.0260869565217394E-5</v>
      </c>
      <c r="W69" s="916">
        <f t="shared" si="35"/>
        <v>0</v>
      </c>
      <c r="X69" s="460">
        <f t="shared" si="35"/>
        <v>60.260869565217398</v>
      </c>
      <c r="Y69" s="916">
        <f t="shared" ref="Y69:Y74" si="38">V69/10</f>
        <v>6.0260869565217396E-6</v>
      </c>
      <c r="Z69" s="916"/>
      <c r="AA69" s="461">
        <f t="shared" ref="AA69:AA74" si="39">X69/10</f>
        <v>6.0260869565217394</v>
      </c>
      <c r="AB69" s="301"/>
      <c r="AC69" s="462" t="s">
        <v>87</v>
      </c>
      <c r="AD69" s="381" t="s">
        <v>88</v>
      </c>
      <c r="AE69" s="912">
        <f t="shared" si="36"/>
        <v>6.0260869565217401E-5</v>
      </c>
      <c r="AF69" s="912">
        <f t="shared" si="37"/>
        <v>0</v>
      </c>
      <c r="AG69" s="463">
        <f>O69*(1+VAT_2025)/(1+VAT_2022)</f>
        <v>60.260869565217391</v>
      </c>
      <c r="AH69" s="912">
        <f t="shared" ref="AH69:AH74" si="40">AE69/10</f>
        <v>6.0260869565217404E-6</v>
      </c>
      <c r="AI69" s="912"/>
      <c r="AJ69" s="463">
        <f t="shared" ref="AJ69:AJ74" si="41">AG69/10</f>
        <v>6.0260869565217394</v>
      </c>
      <c r="AL69" s="298" t="b">
        <f t="shared" si="27"/>
        <v>1</v>
      </c>
      <c r="AM69" s="298" t="b">
        <f t="shared" si="27"/>
        <v>1</v>
      </c>
      <c r="AN69" s="298" t="b">
        <f t="shared" si="27"/>
        <v>1</v>
      </c>
      <c r="AO69" s="298" t="b">
        <f t="shared" si="23"/>
        <v>1</v>
      </c>
      <c r="AP69" s="298" t="b">
        <f t="shared" si="23"/>
        <v>1</v>
      </c>
      <c r="AQ69" s="298" t="b">
        <f t="shared" si="23"/>
        <v>1</v>
      </c>
      <c r="AR69" s="298" t="b">
        <f t="shared" si="23"/>
        <v>1</v>
      </c>
      <c r="AS69" s="298" t="b">
        <f t="shared" si="23"/>
        <v>1</v>
      </c>
    </row>
    <row r="70" spans="2:45" s="298" customFormat="1">
      <c r="B70" s="442" t="s">
        <v>89</v>
      </c>
      <c r="C70" s="380" t="s">
        <v>90</v>
      </c>
      <c r="D70" s="916">
        <f t="shared" si="34"/>
        <v>6.1409565217391312E-4</v>
      </c>
      <c r="E70" s="916">
        <f t="shared" si="34"/>
        <v>0</v>
      </c>
      <c r="F70" s="460">
        <f t="shared" si="34"/>
        <v>39.469565217391306</v>
      </c>
      <c r="G70" s="916">
        <f t="shared" ref="G70:G74" si="42">D70/10</f>
        <v>6.1409565217391318E-5</v>
      </c>
      <c r="H70" s="916"/>
      <c r="I70" s="461">
        <f>R70/(1+VAT_2022)</f>
        <v>3.947826086956522</v>
      </c>
      <c r="K70" s="442" t="s">
        <v>89</v>
      </c>
      <c r="L70" s="380" t="s">
        <v>90</v>
      </c>
      <c r="M70" s="916">
        <v>7.0620999999999998E-4</v>
      </c>
      <c r="N70" s="916"/>
      <c r="O70" s="460">
        <v>45.39</v>
      </c>
      <c r="P70" s="916">
        <v>7.0619999999999998E-5</v>
      </c>
      <c r="Q70" s="916"/>
      <c r="R70" s="461">
        <v>4.54</v>
      </c>
      <c r="S70" s="301"/>
      <c r="T70" s="442" t="s">
        <v>89</v>
      </c>
      <c r="U70" s="380" t="s">
        <v>90</v>
      </c>
      <c r="V70" s="916">
        <f t="shared" si="35"/>
        <v>7.0928047826086967E-4</v>
      </c>
      <c r="W70" s="916">
        <f t="shared" si="35"/>
        <v>0</v>
      </c>
      <c r="X70" s="460">
        <f t="shared" si="35"/>
        <v>45.587347826086962</v>
      </c>
      <c r="Y70" s="916">
        <f t="shared" si="38"/>
        <v>7.0928047826086972E-5</v>
      </c>
      <c r="Z70" s="916"/>
      <c r="AA70" s="461">
        <f t="shared" si="39"/>
        <v>4.5587347826086964</v>
      </c>
      <c r="AB70" s="301"/>
      <c r="AC70" s="462" t="s">
        <v>89</v>
      </c>
      <c r="AD70" s="381" t="s">
        <v>90</v>
      </c>
      <c r="AE70" s="912">
        <f t="shared" si="36"/>
        <v>7.0928047826086967E-4</v>
      </c>
      <c r="AF70" s="912">
        <f t="shared" si="37"/>
        <v>0</v>
      </c>
      <c r="AG70" s="463">
        <f>O70*(1+VAT_2025)/(1+VAT_2022)</f>
        <v>45.587347826086962</v>
      </c>
      <c r="AH70" s="912">
        <f t="shared" si="40"/>
        <v>7.0928047826086972E-5</v>
      </c>
      <c r="AI70" s="912"/>
      <c r="AJ70" s="463">
        <f t="shared" si="41"/>
        <v>4.5587347826086964</v>
      </c>
      <c r="AL70" s="298" t="b">
        <f t="shared" si="27"/>
        <v>1</v>
      </c>
      <c r="AM70" s="298" t="b">
        <f t="shared" si="27"/>
        <v>1</v>
      </c>
      <c r="AN70" s="298" t="b">
        <f t="shared" si="27"/>
        <v>1</v>
      </c>
      <c r="AO70" s="298" t="b">
        <f t="shared" si="23"/>
        <v>1</v>
      </c>
      <c r="AP70" s="298" t="b">
        <f t="shared" si="23"/>
        <v>1</v>
      </c>
      <c r="AQ70" s="298" t="b">
        <f t="shared" si="23"/>
        <v>1</v>
      </c>
      <c r="AR70" s="298" t="b">
        <f t="shared" si="23"/>
        <v>1</v>
      </c>
      <c r="AS70" s="298" t="b">
        <f t="shared" si="23"/>
        <v>1</v>
      </c>
    </row>
    <row r="71" spans="2:45" s="298" customFormat="1">
      <c r="B71" s="442" t="s">
        <v>91</v>
      </c>
      <c r="C71" s="380" t="s">
        <v>92</v>
      </c>
      <c r="D71" s="916">
        <f t="shared" si="34"/>
        <v>1.851913043478261E-4</v>
      </c>
      <c r="E71" s="916">
        <f t="shared" si="34"/>
        <v>0</v>
      </c>
      <c r="F71" s="460">
        <f t="shared" si="34"/>
        <v>39.469565217391306</v>
      </c>
      <c r="G71" s="916">
        <f t="shared" si="42"/>
        <v>1.8519130434782611E-5</v>
      </c>
      <c r="H71" s="916"/>
      <c r="I71" s="461">
        <f>R71/(1+VAT_2022)</f>
        <v>3.947826086956522</v>
      </c>
      <c r="K71" s="442" t="s">
        <v>91</v>
      </c>
      <c r="L71" s="380" t="s">
        <v>92</v>
      </c>
      <c r="M71" s="916">
        <v>2.1296999999999999E-4</v>
      </c>
      <c r="N71" s="916"/>
      <c r="O71" s="460">
        <v>45.39</v>
      </c>
      <c r="P71" s="916">
        <v>2.1299999999999999E-5</v>
      </c>
      <c r="Q71" s="916"/>
      <c r="R71" s="461">
        <v>4.54</v>
      </c>
      <c r="S71" s="301"/>
      <c r="T71" s="442" t="s">
        <v>91</v>
      </c>
      <c r="U71" s="380" t="s">
        <v>92</v>
      </c>
      <c r="V71" s="916">
        <f t="shared" si="35"/>
        <v>2.1389595652173915E-4</v>
      </c>
      <c r="W71" s="916">
        <f t="shared" si="35"/>
        <v>0</v>
      </c>
      <c r="X71" s="460">
        <f t="shared" si="35"/>
        <v>45.587347826086962</v>
      </c>
      <c r="Y71" s="916">
        <f t="shared" si="38"/>
        <v>2.1389595652173915E-5</v>
      </c>
      <c r="Z71" s="916"/>
      <c r="AA71" s="461">
        <f t="shared" si="39"/>
        <v>4.5587347826086964</v>
      </c>
      <c r="AB71" s="301"/>
      <c r="AC71" s="462" t="s">
        <v>91</v>
      </c>
      <c r="AD71" s="381" t="s">
        <v>92</v>
      </c>
      <c r="AE71" s="912">
        <f t="shared" si="36"/>
        <v>2.1389595652173915E-4</v>
      </c>
      <c r="AF71" s="912">
        <f t="shared" si="37"/>
        <v>0</v>
      </c>
      <c r="AG71" s="463">
        <f>O71*(1+VAT_2025)/(1+VAT_2022)</f>
        <v>45.587347826086962</v>
      </c>
      <c r="AH71" s="912">
        <f t="shared" si="40"/>
        <v>2.1389595652173915E-5</v>
      </c>
      <c r="AI71" s="912"/>
      <c r="AJ71" s="463">
        <f t="shared" si="41"/>
        <v>4.5587347826086964</v>
      </c>
      <c r="AL71" s="298" t="b">
        <f t="shared" si="27"/>
        <v>1</v>
      </c>
      <c r="AM71" s="298" t="b">
        <f t="shared" si="27"/>
        <v>1</v>
      </c>
      <c r="AN71" s="298" t="b">
        <f t="shared" si="27"/>
        <v>1</v>
      </c>
      <c r="AO71" s="298" t="b">
        <f t="shared" si="23"/>
        <v>1</v>
      </c>
      <c r="AP71" s="298" t="b">
        <f t="shared" si="23"/>
        <v>1</v>
      </c>
      <c r="AQ71" s="298" t="b">
        <f t="shared" si="23"/>
        <v>1</v>
      </c>
      <c r="AR71" s="298" t="b">
        <f t="shared" si="23"/>
        <v>1</v>
      </c>
      <c r="AS71" s="298" t="b">
        <f t="shared" si="23"/>
        <v>1</v>
      </c>
    </row>
    <row r="72" spans="2:45" s="298" customFormat="1">
      <c r="B72" s="442" t="s">
        <v>93</v>
      </c>
      <c r="C72" s="380" t="s">
        <v>94</v>
      </c>
      <c r="D72" s="916">
        <f t="shared" ref="D72:E74" si="43">M72/(1+VAT_2022)</f>
        <v>7.5478260869565219E-5</v>
      </c>
      <c r="E72" s="916">
        <f t="shared" si="43"/>
        <v>0</v>
      </c>
      <c r="F72" s="460">
        <f>O72</f>
        <v>100</v>
      </c>
      <c r="G72" s="916">
        <f t="shared" si="42"/>
        <v>7.5478260869565221E-6</v>
      </c>
      <c r="H72" s="916"/>
      <c r="I72" s="461">
        <f>R72</f>
        <v>10</v>
      </c>
      <c r="K72" s="442" t="s">
        <v>93</v>
      </c>
      <c r="L72" s="380" t="s">
        <v>94</v>
      </c>
      <c r="M72" s="916">
        <v>8.6799999999999996E-5</v>
      </c>
      <c r="N72" s="916"/>
      <c r="O72" s="460">
        <v>100</v>
      </c>
      <c r="P72" s="916">
        <v>8.6799999999999999E-6</v>
      </c>
      <c r="Q72" s="916"/>
      <c r="R72" s="461">
        <v>10</v>
      </c>
      <c r="S72" s="301"/>
      <c r="T72" s="442" t="s">
        <v>93</v>
      </c>
      <c r="U72" s="380" t="s">
        <v>94</v>
      </c>
      <c r="V72" s="916">
        <f t="shared" ref="V72:W74" si="44">D72*(1+VAT_2025)</f>
        <v>8.7177391304347834E-5</v>
      </c>
      <c r="W72" s="916">
        <f t="shared" si="44"/>
        <v>0</v>
      </c>
      <c r="X72" s="460">
        <v>100</v>
      </c>
      <c r="Y72" s="916">
        <f t="shared" si="38"/>
        <v>8.7177391304347827E-6</v>
      </c>
      <c r="Z72" s="916"/>
      <c r="AA72" s="461">
        <f t="shared" si="39"/>
        <v>10</v>
      </c>
      <c r="AB72" s="301"/>
      <c r="AC72" s="462" t="s">
        <v>93</v>
      </c>
      <c r="AD72" s="381" t="s">
        <v>94</v>
      </c>
      <c r="AE72" s="912">
        <f t="shared" si="36"/>
        <v>8.717739130434782E-5</v>
      </c>
      <c r="AF72" s="912">
        <f t="shared" si="37"/>
        <v>0</v>
      </c>
      <c r="AG72" s="463">
        <v>100</v>
      </c>
      <c r="AH72" s="912">
        <f t="shared" si="40"/>
        <v>8.7177391304347827E-6</v>
      </c>
      <c r="AI72" s="912"/>
      <c r="AJ72" s="463">
        <f t="shared" si="41"/>
        <v>10</v>
      </c>
      <c r="AL72" s="298" t="b">
        <f t="shared" si="27"/>
        <v>1</v>
      </c>
      <c r="AM72" s="298" t="b">
        <f t="shared" si="27"/>
        <v>1</v>
      </c>
      <c r="AN72" s="298" t="b">
        <f t="shared" si="27"/>
        <v>1</v>
      </c>
      <c r="AO72" s="298" t="b">
        <f t="shared" si="23"/>
        <v>1</v>
      </c>
      <c r="AP72" s="298" t="b">
        <f t="shared" si="23"/>
        <v>1</v>
      </c>
      <c r="AQ72" s="298" t="b">
        <f t="shared" si="23"/>
        <v>1</v>
      </c>
      <c r="AR72" s="298" t="b">
        <f t="shared" si="23"/>
        <v>1</v>
      </c>
      <c r="AS72" s="298" t="b">
        <f t="shared" si="23"/>
        <v>1</v>
      </c>
    </row>
    <row r="73" spans="2:45" s="298" customFormat="1">
      <c r="B73" s="442" t="s">
        <v>95</v>
      </c>
      <c r="C73" s="380" t="s">
        <v>96</v>
      </c>
      <c r="D73" s="916">
        <f t="shared" si="43"/>
        <v>4.9129304347826095E-3</v>
      </c>
      <c r="E73" s="916">
        <f t="shared" si="43"/>
        <v>0</v>
      </c>
      <c r="F73" s="460">
        <f t="shared" ref="F73:F74" si="45">O73</f>
        <v>2000</v>
      </c>
      <c r="G73" s="916">
        <f t="shared" si="42"/>
        <v>4.9129304347826099E-4</v>
      </c>
      <c r="H73" s="916"/>
      <c r="I73" s="461">
        <f t="shared" ref="I73:I74" si="46">R73</f>
        <v>200</v>
      </c>
      <c r="K73" s="442" t="s">
        <v>95</v>
      </c>
      <c r="L73" s="380" t="s">
        <v>96</v>
      </c>
      <c r="M73" s="916">
        <v>5.6498700000000004E-3</v>
      </c>
      <c r="N73" s="916"/>
      <c r="O73" s="460">
        <v>2000</v>
      </c>
      <c r="P73" s="916">
        <v>5.6499000000000002E-4</v>
      </c>
      <c r="Q73" s="916"/>
      <c r="R73" s="461">
        <v>200</v>
      </c>
      <c r="S73" s="301"/>
      <c r="T73" s="442" t="s">
        <v>95</v>
      </c>
      <c r="U73" s="380" t="s">
        <v>96</v>
      </c>
      <c r="V73" s="916">
        <f t="shared" si="44"/>
        <v>5.6744346521739137E-3</v>
      </c>
      <c r="W73" s="916">
        <f t="shared" si="44"/>
        <v>0</v>
      </c>
      <c r="X73" s="460">
        <v>2000</v>
      </c>
      <c r="Y73" s="916">
        <f t="shared" si="38"/>
        <v>5.6744346521739135E-4</v>
      </c>
      <c r="Z73" s="916"/>
      <c r="AA73" s="461">
        <f t="shared" si="39"/>
        <v>200</v>
      </c>
      <c r="AB73" s="301"/>
      <c r="AC73" s="462" t="s">
        <v>95</v>
      </c>
      <c r="AD73" s="381" t="s">
        <v>96</v>
      </c>
      <c r="AE73" s="912">
        <f t="shared" si="36"/>
        <v>5.6744346521739146E-3</v>
      </c>
      <c r="AF73" s="912">
        <f t="shared" si="37"/>
        <v>0</v>
      </c>
      <c r="AG73" s="463">
        <v>2000</v>
      </c>
      <c r="AH73" s="912">
        <f t="shared" si="40"/>
        <v>5.6744346521739146E-4</v>
      </c>
      <c r="AI73" s="912"/>
      <c r="AJ73" s="463">
        <f t="shared" si="41"/>
        <v>200</v>
      </c>
      <c r="AL73" s="298" t="b">
        <f t="shared" si="27"/>
        <v>1</v>
      </c>
      <c r="AM73" s="298" t="b">
        <f t="shared" si="27"/>
        <v>1</v>
      </c>
      <c r="AN73" s="298" t="b">
        <f t="shared" si="27"/>
        <v>1</v>
      </c>
      <c r="AO73" s="298" t="b">
        <f t="shared" si="23"/>
        <v>1</v>
      </c>
      <c r="AP73" s="298" t="b">
        <f t="shared" si="23"/>
        <v>1</v>
      </c>
      <c r="AQ73" s="298" t="b">
        <f t="shared" si="23"/>
        <v>1</v>
      </c>
      <c r="AR73" s="298" t="b">
        <f t="shared" si="23"/>
        <v>1</v>
      </c>
      <c r="AS73" s="298" t="b">
        <f t="shared" si="23"/>
        <v>1</v>
      </c>
    </row>
    <row r="74" spans="2:45" s="298" customFormat="1">
      <c r="B74" s="464" t="s">
        <v>97</v>
      </c>
      <c r="C74" s="446" t="s">
        <v>98</v>
      </c>
      <c r="D74" s="936">
        <f t="shared" si="43"/>
        <v>4.9241739130434785E-4</v>
      </c>
      <c r="E74" s="936">
        <f t="shared" si="43"/>
        <v>0</v>
      </c>
      <c r="F74" s="465">
        <f t="shared" si="45"/>
        <v>500</v>
      </c>
      <c r="G74" s="936">
        <f t="shared" si="42"/>
        <v>4.9241739130434786E-5</v>
      </c>
      <c r="H74" s="936"/>
      <c r="I74" s="466">
        <f t="shared" si="46"/>
        <v>50</v>
      </c>
      <c r="K74" s="464" t="s">
        <v>97</v>
      </c>
      <c r="L74" s="446" t="s">
        <v>98</v>
      </c>
      <c r="M74" s="936">
        <v>5.6627999999999995E-4</v>
      </c>
      <c r="N74" s="936"/>
      <c r="O74" s="465">
        <v>500</v>
      </c>
      <c r="P74" s="936">
        <v>5.6629999999999998E-5</v>
      </c>
      <c r="Q74" s="936"/>
      <c r="R74" s="466">
        <v>50</v>
      </c>
      <c r="S74" s="301"/>
      <c r="T74" s="464" t="s">
        <v>97</v>
      </c>
      <c r="U74" s="446" t="s">
        <v>98</v>
      </c>
      <c r="V74" s="936">
        <f t="shared" si="44"/>
        <v>5.6874208695652175E-4</v>
      </c>
      <c r="W74" s="936">
        <f t="shared" si="44"/>
        <v>0</v>
      </c>
      <c r="X74" s="465">
        <v>500</v>
      </c>
      <c r="Y74" s="936">
        <f t="shared" si="38"/>
        <v>5.6874208695652175E-5</v>
      </c>
      <c r="Z74" s="936"/>
      <c r="AA74" s="466">
        <f t="shared" si="39"/>
        <v>50</v>
      </c>
      <c r="AB74" s="301"/>
      <c r="AC74" s="415" t="s">
        <v>97</v>
      </c>
      <c r="AD74" s="319" t="s">
        <v>98</v>
      </c>
      <c r="AE74" s="935">
        <f t="shared" si="36"/>
        <v>5.6874208695652175E-4</v>
      </c>
      <c r="AF74" s="935">
        <f t="shared" si="37"/>
        <v>0</v>
      </c>
      <c r="AG74" s="467">
        <v>500</v>
      </c>
      <c r="AH74" s="935">
        <f t="shared" si="40"/>
        <v>5.6874208695652175E-5</v>
      </c>
      <c r="AI74" s="935"/>
      <c r="AJ74" s="467">
        <f t="shared" si="41"/>
        <v>50</v>
      </c>
      <c r="AL74" s="298" t="b">
        <f t="shared" si="27"/>
        <v>1</v>
      </c>
      <c r="AM74" s="298" t="b">
        <f t="shared" si="27"/>
        <v>1</v>
      </c>
      <c r="AN74" s="298" t="b">
        <f t="shared" si="27"/>
        <v>1</v>
      </c>
      <c r="AO74" s="298" t="b">
        <f t="shared" si="23"/>
        <v>1</v>
      </c>
      <c r="AP74" s="298" t="b">
        <f t="shared" si="23"/>
        <v>1</v>
      </c>
      <c r="AQ74" s="298" t="b">
        <f t="shared" si="23"/>
        <v>1</v>
      </c>
      <c r="AR74" s="298" t="b">
        <f t="shared" si="23"/>
        <v>1</v>
      </c>
      <c r="AS74" s="298" t="b">
        <f t="shared" si="23"/>
        <v>1</v>
      </c>
    </row>
    <row r="75" spans="2:45" s="298" customFormat="1">
      <c r="B75" s="468" t="s">
        <v>99</v>
      </c>
      <c r="C75" s="469" t="s">
        <v>100</v>
      </c>
      <c r="D75" s="850" t="s">
        <v>21</v>
      </c>
      <c r="E75" s="850"/>
      <c r="F75" s="865"/>
      <c r="G75" s="850"/>
      <c r="H75" s="850"/>
      <c r="I75" s="866"/>
      <c r="K75" s="468" t="s">
        <v>99</v>
      </c>
      <c r="L75" s="469" t="s">
        <v>100</v>
      </c>
      <c r="M75" s="850" t="s">
        <v>21</v>
      </c>
      <c r="N75" s="850"/>
      <c r="O75" s="865"/>
      <c r="P75" s="850"/>
      <c r="Q75" s="850"/>
      <c r="R75" s="866"/>
      <c r="S75" s="301"/>
      <c r="T75" s="468" t="s">
        <v>99</v>
      </c>
      <c r="U75" s="469" t="s">
        <v>100</v>
      </c>
      <c r="V75" s="850" t="s">
        <v>21</v>
      </c>
      <c r="W75" s="850"/>
      <c r="X75" s="865"/>
      <c r="Y75" s="850"/>
      <c r="Z75" s="850"/>
      <c r="AA75" s="866"/>
      <c r="AB75" s="301"/>
      <c r="AC75" s="470" t="s">
        <v>99</v>
      </c>
      <c r="AD75" s="329" t="s">
        <v>100</v>
      </c>
      <c r="AE75" s="904" t="s">
        <v>21</v>
      </c>
      <c r="AF75" s="904"/>
      <c r="AG75" s="861"/>
      <c r="AH75" s="904"/>
      <c r="AI75" s="904"/>
      <c r="AJ75" s="862"/>
      <c r="AL75" s="298" t="b">
        <f t="shared" si="27"/>
        <v>1</v>
      </c>
      <c r="AM75" s="298" t="b">
        <f t="shared" si="27"/>
        <v>1</v>
      </c>
      <c r="AN75" s="298" t="b">
        <f t="shared" si="27"/>
        <v>1</v>
      </c>
      <c r="AO75" s="298" t="b">
        <f t="shared" si="23"/>
        <v>1</v>
      </c>
      <c r="AP75" s="298" t="b">
        <f t="shared" si="23"/>
        <v>1</v>
      </c>
      <c r="AQ75" s="298" t="b">
        <f t="shared" si="23"/>
        <v>1</v>
      </c>
      <c r="AR75" s="298" t="b">
        <f t="shared" si="23"/>
        <v>1</v>
      </c>
      <c r="AS75" s="298" t="b">
        <f t="shared" si="23"/>
        <v>1</v>
      </c>
    </row>
    <row r="76" spans="2:45" s="298" customFormat="1">
      <c r="B76" s="937" t="s">
        <v>101</v>
      </c>
      <c r="C76" s="939" t="s">
        <v>102</v>
      </c>
      <c r="D76" s="941">
        <f t="shared" ref="D76:F77" si="47">M76/(1+VAT_2022)</f>
        <v>3.0004956521739131E-3</v>
      </c>
      <c r="E76" s="942">
        <f t="shared" si="47"/>
        <v>0</v>
      </c>
      <c r="F76" s="945">
        <f t="shared" si="47"/>
        <v>47.365217391304348</v>
      </c>
      <c r="G76" s="941">
        <f t="shared" ref="G76:G77" si="48">D76/10</f>
        <v>3.0004956521739132E-4</v>
      </c>
      <c r="H76" s="942"/>
      <c r="I76" s="947">
        <f>R76/(1+VAT_2022)</f>
        <v>4.7391304347826093</v>
      </c>
      <c r="K76" s="937" t="s">
        <v>101</v>
      </c>
      <c r="L76" s="939" t="s">
        <v>102</v>
      </c>
      <c r="M76" s="941">
        <v>3.45057E-3</v>
      </c>
      <c r="N76" s="942"/>
      <c r="O76" s="945">
        <v>54.47</v>
      </c>
      <c r="P76" s="941">
        <v>3.4506000000000001E-4</v>
      </c>
      <c r="Q76" s="942"/>
      <c r="R76" s="947">
        <v>5.45</v>
      </c>
      <c r="S76" s="301"/>
      <c r="T76" s="937" t="s">
        <v>101</v>
      </c>
      <c r="U76" s="939" t="s">
        <v>102</v>
      </c>
      <c r="V76" s="941">
        <f t="shared" ref="V76:X77" si="49">D76*(1+VAT_2025)</f>
        <v>3.4655724782608698E-3</v>
      </c>
      <c r="W76" s="942">
        <f t="shared" si="49"/>
        <v>0</v>
      </c>
      <c r="X76" s="945">
        <f t="shared" si="49"/>
        <v>54.706826086956525</v>
      </c>
      <c r="Y76" s="941">
        <f>V76/10</f>
        <v>3.4655724782608696E-4</v>
      </c>
      <c r="Z76" s="942"/>
      <c r="AA76" s="947">
        <f>X76/10</f>
        <v>5.4706826086956521</v>
      </c>
      <c r="AB76" s="301"/>
      <c r="AC76" s="949" t="s">
        <v>101</v>
      </c>
      <c r="AD76" s="951" t="s">
        <v>102</v>
      </c>
      <c r="AE76" s="952">
        <f>M76*(1+VAT_2025)/(1+VAT_2022)</f>
        <v>3.4655724782608702E-3</v>
      </c>
      <c r="AF76" s="953">
        <f>N76*(1+VAT_2025)</f>
        <v>0</v>
      </c>
      <c r="AG76" s="956">
        <f>O76*(1+VAT_2025)/(1+VAT_2022)</f>
        <v>54.706826086956525</v>
      </c>
      <c r="AH76" s="952">
        <f>AE76/10</f>
        <v>3.4655724782608701E-4</v>
      </c>
      <c r="AI76" s="953"/>
      <c r="AJ76" s="956">
        <f>AG76/10</f>
        <v>5.4706826086956521</v>
      </c>
      <c r="AL76" s="298" t="b">
        <f t="shared" si="27"/>
        <v>1</v>
      </c>
      <c r="AM76" s="298" t="b">
        <f t="shared" si="27"/>
        <v>1</v>
      </c>
      <c r="AN76" s="298" t="b">
        <f t="shared" si="27"/>
        <v>1</v>
      </c>
      <c r="AO76" s="298" t="b">
        <f t="shared" si="23"/>
        <v>1</v>
      </c>
      <c r="AP76" s="298" t="b">
        <f t="shared" si="23"/>
        <v>1</v>
      </c>
      <c r="AQ76" s="298" t="b">
        <f t="shared" si="23"/>
        <v>1</v>
      </c>
      <c r="AR76" s="298" t="b">
        <f t="shared" si="23"/>
        <v>1</v>
      </c>
      <c r="AS76" s="298" t="b">
        <f t="shared" si="23"/>
        <v>1</v>
      </c>
    </row>
    <row r="77" spans="2:45" s="298" customFormat="1" ht="10" thickBot="1">
      <c r="B77" s="938"/>
      <c r="C77" s="940"/>
      <c r="D77" s="943">
        <f t="shared" si="47"/>
        <v>0</v>
      </c>
      <c r="E77" s="944">
        <f t="shared" si="47"/>
        <v>0</v>
      </c>
      <c r="F77" s="946">
        <f t="shared" si="47"/>
        <v>0</v>
      </c>
      <c r="G77" s="943">
        <f t="shared" si="48"/>
        <v>0</v>
      </c>
      <c r="H77" s="944"/>
      <c r="I77" s="948"/>
      <c r="K77" s="938"/>
      <c r="L77" s="940"/>
      <c r="M77" s="943"/>
      <c r="N77" s="944"/>
      <c r="O77" s="946"/>
      <c r="P77" s="943"/>
      <c r="Q77" s="944"/>
      <c r="R77" s="948"/>
      <c r="S77" s="301"/>
      <c r="T77" s="938"/>
      <c r="U77" s="940"/>
      <c r="V77" s="943">
        <f t="shared" si="49"/>
        <v>0</v>
      </c>
      <c r="W77" s="944">
        <f t="shared" si="49"/>
        <v>0</v>
      </c>
      <c r="X77" s="946">
        <f t="shared" si="49"/>
        <v>0</v>
      </c>
      <c r="Y77" s="943"/>
      <c r="Z77" s="944"/>
      <c r="AA77" s="948"/>
      <c r="AB77" s="301"/>
      <c r="AC77" s="950"/>
      <c r="AD77" s="870"/>
      <c r="AE77" s="954">
        <f>M77*(1+VAT_2025)</f>
        <v>0</v>
      </c>
      <c r="AF77" s="955">
        <f>N77*(1+VAT_2025)</f>
        <v>0</v>
      </c>
      <c r="AG77" s="957">
        <f>O77*(1+VAT_2025)</f>
        <v>0</v>
      </c>
      <c r="AH77" s="954"/>
      <c r="AI77" s="955"/>
      <c r="AJ77" s="957"/>
      <c r="AL77" s="298" t="b">
        <f t="shared" si="27"/>
        <v>1</v>
      </c>
      <c r="AM77" s="298" t="b">
        <f t="shared" si="27"/>
        <v>1</v>
      </c>
      <c r="AN77" s="298" t="b">
        <f t="shared" si="27"/>
        <v>1</v>
      </c>
      <c r="AO77" s="298" t="b">
        <f t="shared" si="23"/>
        <v>1</v>
      </c>
      <c r="AP77" s="298" t="b">
        <f t="shared" si="23"/>
        <v>1</v>
      </c>
      <c r="AQ77" s="298" t="b">
        <f t="shared" si="23"/>
        <v>1</v>
      </c>
      <c r="AR77" s="298" t="b">
        <f t="shared" si="23"/>
        <v>1</v>
      </c>
      <c r="AS77" s="298" t="b">
        <f t="shared" si="23"/>
        <v>1</v>
      </c>
    </row>
    <row r="78" spans="2:45" s="298" customFormat="1" ht="15.65" customHeight="1">
      <c r="B78" s="407"/>
      <c r="C78" s="363"/>
      <c r="D78" s="961" t="s">
        <v>81</v>
      </c>
      <c r="E78" s="863"/>
      <c r="F78" s="962"/>
      <c r="G78" s="963" t="s">
        <v>103</v>
      </c>
      <c r="H78" s="963"/>
      <c r="I78" s="964"/>
      <c r="K78" s="407"/>
      <c r="L78" s="363"/>
      <c r="M78" s="961" t="s">
        <v>81</v>
      </c>
      <c r="N78" s="863"/>
      <c r="O78" s="962"/>
      <c r="P78" s="963" t="s">
        <v>103</v>
      </c>
      <c r="Q78" s="963"/>
      <c r="R78" s="964"/>
      <c r="S78" s="301"/>
      <c r="T78" s="407"/>
      <c r="U78" s="363"/>
      <c r="V78" s="961" t="s">
        <v>81</v>
      </c>
      <c r="W78" s="863"/>
      <c r="X78" s="962"/>
      <c r="Y78" s="963" t="s">
        <v>103</v>
      </c>
      <c r="Z78" s="963"/>
      <c r="AA78" s="964"/>
      <c r="AB78" s="301"/>
      <c r="AC78" s="409"/>
      <c r="AD78" s="366"/>
      <c r="AE78" s="958" t="s">
        <v>81</v>
      </c>
      <c r="AF78" s="859"/>
      <c r="AG78" s="860"/>
      <c r="AH78" s="959" t="s">
        <v>103</v>
      </c>
      <c r="AI78" s="959"/>
      <c r="AJ78" s="960"/>
      <c r="AL78" s="298" t="b">
        <f t="shared" si="27"/>
        <v>1</v>
      </c>
      <c r="AM78" s="298" t="b">
        <f t="shared" si="27"/>
        <v>1</v>
      </c>
      <c r="AN78" s="298" t="b">
        <f t="shared" si="27"/>
        <v>1</v>
      </c>
      <c r="AO78" s="298" t="b">
        <f t="shared" si="23"/>
        <v>1</v>
      </c>
      <c r="AP78" s="298" t="b">
        <f t="shared" si="23"/>
        <v>1</v>
      </c>
      <c r="AQ78" s="298" t="b">
        <f t="shared" si="23"/>
        <v>1</v>
      </c>
      <c r="AR78" s="298" t="b">
        <f t="shared" si="23"/>
        <v>1</v>
      </c>
      <c r="AS78" s="298" t="b">
        <f t="shared" si="23"/>
        <v>1</v>
      </c>
    </row>
    <row r="79" spans="2:45" s="298" customFormat="1">
      <c r="B79" s="471" t="s">
        <v>3</v>
      </c>
      <c r="C79" s="422" t="s">
        <v>4</v>
      </c>
      <c r="D79" s="849" t="s">
        <v>5</v>
      </c>
      <c r="E79" s="850"/>
      <c r="F79" s="472" t="s">
        <v>6</v>
      </c>
      <c r="G79" s="850" t="s">
        <v>5</v>
      </c>
      <c r="H79" s="850"/>
      <c r="I79" s="423" t="s">
        <v>6</v>
      </c>
      <c r="K79" s="471" t="s">
        <v>3</v>
      </c>
      <c r="L79" s="422" t="s">
        <v>4</v>
      </c>
      <c r="M79" s="849" t="s">
        <v>5</v>
      </c>
      <c r="N79" s="850"/>
      <c r="O79" s="472" t="s">
        <v>6</v>
      </c>
      <c r="P79" s="850" t="s">
        <v>5</v>
      </c>
      <c r="Q79" s="850"/>
      <c r="R79" s="423" t="s">
        <v>6</v>
      </c>
      <c r="S79" s="301"/>
      <c r="T79" s="471" t="s">
        <v>3</v>
      </c>
      <c r="U79" s="422" t="s">
        <v>4</v>
      </c>
      <c r="V79" s="849" t="s">
        <v>5</v>
      </c>
      <c r="W79" s="850"/>
      <c r="X79" s="472" t="s">
        <v>6</v>
      </c>
      <c r="Y79" s="850" t="s">
        <v>5</v>
      </c>
      <c r="Z79" s="850"/>
      <c r="AA79" s="423" t="s">
        <v>6</v>
      </c>
      <c r="AB79" s="301"/>
      <c r="AC79" s="473" t="s">
        <v>3</v>
      </c>
      <c r="AD79" s="332" t="s">
        <v>4</v>
      </c>
      <c r="AE79" s="903" t="s">
        <v>5</v>
      </c>
      <c r="AF79" s="904"/>
      <c r="AG79" s="450" t="s">
        <v>6</v>
      </c>
      <c r="AH79" s="904" t="s">
        <v>5</v>
      </c>
      <c r="AI79" s="904"/>
      <c r="AJ79" s="332" t="s">
        <v>6</v>
      </c>
      <c r="AL79" s="298" t="b">
        <f t="shared" si="27"/>
        <v>1</v>
      </c>
      <c r="AM79" s="298" t="b">
        <f t="shared" si="27"/>
        <v>1</v>
      </c>
      <c r="AN79" s="298" t="b">
        <f t="shared" si="27"/>
        <v>1</v>
      </c>
      <c r="AO79" s="298" t="b">
        <f t="shared" si="23"/>
        <v>1</v>
      </c>
      <c r="AP79" s="298" t="b">
        <f t="shared" si="23"/>
        <v>1</v>
      </c>
      <c r="AQ79" s="298" t="b">
        <f t="shared" si="23"/>
        <v>1</v>
      </c>
      <c r="AR79" s="298" t="b">
        <f t="shared" si="23"/>
        <v>1</v>
      </c>
      <c r="AS79" s="298" t="b">
        <f t="shared" si="23"/>
        <v>1</v>
      </c>
    </row>
    <row r="80" spans="2:45" s="298" customFormat="1">
      <c r="B80" s="464" t="s">
        <v>104</v>
      </c>
      <c r="C80" s="446" t="s">
        <v>105</v>
      </c>
      <c r="D80" s="968">
        <f>M80/(1+VAT_2022)</f>
        <v>5.2591304347826085E-4</v>
      </c>
      <c r="E80" s="969"/>
      <c r="F80" s="474" t="s">
        <v>17</v>
      </c>
      <c r="G80" s="936">
        <f>D80/10</f>
        <v>5.2591304347826087E-5</v>
      </c>
      <c r="H80" s="936"/>
      <c r="I80" s="475" t="s">
        <v>51</v>
      </c>
      <c r="K80" s="464" t="s">
        <v>104</v>
      </c>
      <c r="L80" s="446" t="s">
        <v>105</v>
      </c>
      <c r="M80" s="968">
        <v>6.0479999999999996E-4</v>
      </c>
      <c r="N80" s="969"/>
      <c r="O80" s="474" t="s">
        <v>17</v>
      </c>
      <c r="P80" s="936">
        <v>6.0479999999999997E-5</v>
      </c>
      <c r="Q80" s="936"/>
      <c r="R80" s="475" t="s">
        <v>51</v>
      </c>
      <c r="S80" s="301"/>
      <c r="T80" s="464" t="s">
        <v>104</v>
      </c>
      <c r="U80" s="446" t="s">
        <v>105</v>
      </c>
      <c r="V80" s="968">
        <f>D80*(1+VAT_2025)</f>
        <v>6.0742956521739127E-4</v>
      </c>
      <c r="W80" s="969">
        <f>E80*(1+VAT_2025)</f>
        <v>0</v>
      </c>
      <c r="X80" s="474">
        <v>500</v>
      </c>
      <c r="Y80" s="936">
        <f t="shared" ref="Y80" si="50">V80/10</f>
        <v>6.074295652173913E-5</v>
      </c>
      <c r="Z80" s="936"/>
      <c r="AA80" s="475">
        <f>X80/10</f>
        <v>50</v>
      </c>
      <c r="AB80" s="301"/>
      <c r="AC80" s="415" t="s">
        <v>104</v>
      </c>
      <c r="AD80" s="319" t="s">
        <v>105</v>
      </c>
      <c r="AE80" s="954">
        <f>M80*(1+VAT_2025)/(1+VAT_2022)</f>
        <v>6.0742956521739127E-4</v>
      </c>
      <c r="AF80" s="935">
        <f>N80*(1+VAT_2025)</f>
        <v>0</v>
      </c>
      <c r="AG80" s="476">
        <v>500</v>
      </c>
      <c r="AH80" s="935">
        <f t="shared" ref="AH80" si="51">AE80/10</f>
        <v>6.074295652173913E-5</v>
      </c>
      <c r="AI80" s="935"/>
      <c r="AJ80" s="476">
        <f>AG80/10</f>
        <v>50</v>
      </c>
      <c r="AL80" s="298" t="b">
        <f t="shared" si="27"/>
        <v>1</v>
      </c>
      <c r="AM80" s="298" t="b">
        <f t="shared" si="27"/>
        <v>1</v>
      </c>
      <c r="AN80" s="298" t="b">
        <f t="shared" si="27"/>
        <v>1</v>
      </c>
      <c r="AO80" s="298" t="b">
        <f t="shared" si="23"/>
        <v>1</v>
      </c>
      <c r="AP80" s="298" t="b">
        <f t="shared" si="23"/>
        <v>1</v>
      </c>
      <c r="AQ80" s="298" t="b">
        <f t="shared" si="23"/>
        <v>1</v>
      </c>
      <c r="AR80" s="298" t="b">
        <f t="shared" si="23"/>
        <v>1</v>
      </c>
      <c r="AS80" s="298" t="b">
        <f t="shared" si="23"/>
        <v>1</v>
      </c>
    </row>
    <row r="81" spans="2:45" s="298" customFormat="1">
      <c r="B81" s="442"/>
      <c r="C81" s="477"/>
      <c r="D81" s="966"/>
      <c r="E81" s="916"/>
      <c r="F81" s="895"/>
      <c r="G81" s="967"/>
      <c r="H81" s="352"/>
      <c r="I81" s="478"/>
      <c r="K81" s="442"/>
      <c r="L81" s="477"/>
      <c r="M81" s="966"/>
      <c r="N81" s="916"/>
      <c r="O81" s="895"/>
      <c r="P81" s="967"/>
      <c r="Q81" s="352"/>
      <c r="R81" s="478"/>
      <c r="S81" s="301"/>
      <c r="T81" s="442"/>
      <c r="U81" s="477"/>
      <c r="V81" s="966"/>
      <c r="W81" s="916"/>
      <c r="X81" s="895"/>
      <c r="Y81" s="967"/>
      <c r="Z81" s="352"/>
      <c r="AA81" s="478"/>
      <c r="AB81" s="301"/>
      <c r="AC81" s="462"/>
      <c r="AD81" s="379"/>
      <c r="AE81" s="973"/>
      <c r="AF81" s="912"/>
      <c r="AG81" s="889"/>
      <c r="AH81" s="965"/>
      <c r="AI81" s="479"/>
      <c r="AJ81" s="381"/>
      <c r="AL81" s="298" t="b">
        <f t="shared" si="27"/>
        <v>1</v>
      </c>
      <c r="AM81" s="298" t="b">
        <f t="shared" si="27"/>
        <v>1</v>
      </c>
      <c r="AN81" s="298" t="b">
        <f t="shared" si="27"/>
        <v>1</v>
      </c>
      <c r="AO81" s="298" t="b">
        <f t="shared" si="23"/>
        <v>1</v>
      </c>
      <c r="AP81" s="298" t="b">
        <f t="shared" si="23"/>
        <v>1</v>
      </c>
      <c r="AQ81" s="298" t="b">
        <f t="shared" si="23"/>
        <v>1</v>
      </c>
      <c r="AR81" s="298" t="b">
        <f t="shared" si="23"/>
        <v>1</v>
      </c>
      <c r="AS81" s="298" t="b">
        <f t="shared" si="23"/>
        <v>1</v>
      </c>
    </row>
    <row r="82" spans="2:45" s="298" customFormat="1">
      <c r="B82" s="480" t="s">
        <v>106</v>
      </c>
      <c r="C82" s="380" t="s">
        <v>107</v>
      </c>
      <c r="D82" s="966"/>
      <c r="E82" s="916"/>
      <c r="F82" s="895"/>
      <c r="G82" s="967"/>
      <c r="H82" s="352" t="s">
        <v>108</v>
      </c>
      <c r="I82" s="478" t="s">
        <v>108</v>
      </c>
      <c r="K82" s="480" t="s">
        <v>106</v>
      </c>
      <c r="L82" s="380" t="s">
        <v>107</v>
      </c>
      <c r="M82" s="966"/>
      <c r="N82" s="916"/>
      <c r="O82" s="895"/>
      <c r="P82" s="967"/>
      <c r="Q82" s="352" t="s">
        <v>108</v>
      </c>
      <c r="R82" s="478" t="s">
        <v>108</v>
      </c>
      <c r="S82" s="301"/>
      <c r="T82" s="480" t="s">
        <v>106</v>
      </c>
      <c r="U82" s="380" t="s">
        <v>107</v>
      </c>
      <c r="V82" s="966"/>
      <c r="W82" s="916"/>
      <c r="X82" s="895"/>
      <c r="Y82" s="967"/>
      <c r="Z82" s="352" t="s">
        <v>108</v>
      </c>
      <c r="AA82" s="478" t="s">
        <v>108</v>
      </c>
      <c r="AB82" s="301"/>
      <c r="AC82" s="481" t="s">
        <v>106</v>
      </c>
      <c r="AD82" s="381" t="s">
        <v>107</v>
      </c>
      <c r="AE82" s="973"/>
      <c r="AF82" s="912"/>
      <c r="AG82" s="889"/>
      <c r="AH82" s="965"/>
      <c r="AI82" s="479" t="s">
        <v>108</v>
      </c>
      <c r="AJ82" s="381" t="s">
        <v>108</v>
      </c>
      <c r="AL82" s="298" t="b">
        <f t="shared" si="27"/>
        <v>1</v>
      </c>
      <c r="AM82" s="298" t="b">
        <f t="shared" si="27"/>
        <v>1</v>
      </c>
      <c r="AN82" s="298" t="b">
        <f t="shared" si="27"/>
        <v>1</v>
      </c>
      <c r="AO82" s="298" t="b">
        <f t="shared" si="23"/>
        <v>1</v>
      </c>
      <c r="AP82" s="298" t="b">
        <f t="shared" si="23"/>
        <v>1</v>
      </c>
      <c r="AQ82" s="298" t="b">
        <f t="shared" si="23"/>
        <v>1</v>
      </c>
      <c r="AR82" s="298" t="b">
        <f t="shared" si="23"/>
        <v>1</v>
      </c>
      <c r="AS82" s="298" t="b">
        <f t="shared" si="23"/>
        <v>1</v>
      </c>
    </row>
    <row r="83" spans="2:45" s="298" customFormat="1">
      <c r="B83" s="442" t="s">
        <v>109</v>
      </c>
      <c r="C83" s="425"/>
      <c r="D83" s="966"/>
      <c r="E83" s="916"/>
      <c r="F83" s="380"/>
      <c r="G83" s="967"/>
      <c r="H83" s="967"/>
      <c r="I83" s="478"/>
      <c r="K83" s="442" t="s">
        <v>109</v>
      </c>
      <c r="L83" s="425"/>
      <c r="M83" s="966"/>
      <c r="N83" s="916"/>
      <c r="O83" s="380"/>
      <c r="P83" s="967"/>
      <c r="Q83" s="967"/>
      <c r="R83" s="478"/>
      <c r="S83" s="301"/>
      <c r="T83" s="442" t="s">
        <v>109</v>
      </c>
      <c r="U83" s="425"/>
      <c r="V83" s="966"/>
      <c r="W83" s="916"/>
      <c r="X83" s="380"/>
      <c r="Y83" s="967"/>
      <c r="Z83" s="967"/>
      <c r="AA83" s="478"/>
      <c r="AB83" s="301"/>
      <c r="AC83" s="462" t="s">
        <v>109</v>
      </c>
      <c r="AD83" s="430"/>
      <c r="AE83" s="973"/>
      <c r="AF83" s="912"/>
      <c r="AG83" s="381"/>
      <c r="AH83" s="965"/>
      <c r="AI83" s="965"/>
      <c r="AJ83" s="381"/>
      <c r="AL83" s="298" t="b">
        <f t="shared" si="27"/>
        <v>1</v>
      </c>
      <c r="AM83" s="298" t="b">
        <f t="shared" si="27"/>
        <v>1</v>
      </c>
      <c r="AN83" s="298" t="b">
        <f t="shared" si="27"/>
        <v>1</v>
      </c>
      <c r="AO83" s="298" t="b">
        <f t="shared" si="23"/>
        <v>1</v>
      </c>
      <c r="AP83" s="298" t="b">
        <f t="shared" si="23"/>
        <v>1</v>
      </c>
      <c r="AQ83" s="298" t="b">
        <f t="shared" si="23"/>
        <v>1</v>
      </c>
      <c r="AR83" s="298" t="b">
        <f t="shared" si="23"/>
        <v>1</v>
      </c>
      <c r="AS83" s="298" t="b">
        <f t="shared" si="23"/>
        <v>1</v>
      </c>
    </row>
    <row r="84" spans="2:45" s="298" customFormat="1">
      <c r="B84" s="970" t="s">
        <v>110</v>
      </c>
      <c r="C84" s="425"/>
      <c r="D84" s="966">
        <f>M84/(1+VAT_2022)</f>
        <v>9.848695652173914E-5</v>
      </c>
      <c r="E84" s="916"/>
      <c r="F84" s="380" t="s">
        <v>111</v>
      </c>
      <c r="G84" s="916">
        <f t="shared" ref="G84:G85" si="52">D84/10</f>
        <v>9.8486956521739146E-6</v>
      </c>
      <c r="H84" s="916"/>
      <c r="I84" s="971" t="s">
        <v>14</v>
      </c>
      <c r="K84" s="970" t="s">
        <v>110</v>
      </c>
      <c r="L84" s="425"/>
      <c r="M84" s="966">
        <v>1.1326E-4</v>
      </c>
      <c r="N84" s="916"/>
      <c r="O84" s="380" t="s">
        <v>111</v>
      </c>
      <c r="P84" s="916">
        <v>1.133E-5</v>
      </c>
      <c r="Q84" s="916"/>
      <c r="R84" s="971" t="s">
        <v>14</v>
      </c>
      <c r="S84" s="301"/>
      <c r="T84" s="970" t="s">
        <v>110</v>
      </c>
      <c r="U84" s="425"/>
      <c r="V84" s="966">
        <f>D84*(1+VAT_2025)</f>
        <v>1.1375243478260871E-4</v>
      </c>
      <c r="W84" s="916">
        <f>E84*(1+VAT_2025)</f>
        <v>0</v>
      </c>
      <c r="X84" s="380" t="s">
        <v>111</v>
      </c>
      <c r="Y84" s="916">
        <f>V84/10</f>
        <v>1.137524347826087E-5</v>
      </c>
      <c r="Z84" s="916"/>
      <c r="AA84" s="971" t="s">
        <v>14</v>
      </c>
      <c r="AB84" s="301"/>
      <c r="AC84" s="950" t="s">
        <v>110</v>
      </c>
      <c r="AD84" s="430"/>
      <c r="AE84" s="973">
        <f>M84*(1+VAT_2025)/(1+VAT_2022)</f>
        <v>1.137524347826087E-4</v>
      </c>
      <c r="AF84" s="912">
        <f>N84*(1+VAT_2025)</f>
        <v>0</v>
      </c>
      <c r="AG84" s="381" t="s">
        <v>111</v>
      </c>
      <c r="AH84" s="912">
        <f>AE84/10</f>
        <v>1.137524347826087E-5</v>
      </c>
      <c r="AI84" s="912"/>
      <c r="AJ84" s="889" t="s">
        <v>14</v>
      </c>
      <c r="AL84" s="298" t="b">
        <f t="shared" si="27"/>
        <v>1</v>
      </c>
      <c r="AM84" s="298" t="b">
        <f t="shared" si="27"/>
        <v>1</v>
      </c>
      <c r="AN84" s="298" t="b">
        <f t="shared" si="27"/>
        <v>1</v>
      </c>
      <c r="AO84" s="298" t="b">
        <f t="shared" si="23"/>
        <v>1</v>
      </c>
      <c r="AP84" s="298" t="b">
        <f t="shared" si="23"/>
        <v>1</v>
      </c>
      <c r="AQ84" s="298" t="b">
        <f t="shared" si="23"/>
        <v>1</v>
      </c>
      <c r="AR84" s="298" t="b">
        <f t="shared" si="23"/>
        <v>1</v>
      </c>
      <c r="AS84" s="298" t="b">
        <f t="shared" si="23"/>
        <v>1</v>
      </c>
    </row>
    <row r="85" spans="2:45" s="298" customFormat="1">
      <c r="B85" s="970"/>
      <c r="C85" s="425"/>
      <c r="D85" s="966">
        <f>M85/(1+VAT_2022)</f>
        <v>0</v>
      </c>
      <c r="E85" s="916"/>
      <c r="F85" s="380" t="s">
        <v>112</v>
      </c>
      <c r="G85" s="916">
        <f t="shared" si="52"/>
        <v>0</v>
      </c>
      <c r="H85" s="916"/>
      <c r="I85" s="971"/>
      <c r="K85" s="970"/>
      <c r="L85" s="425"/>
      <c r="M85" s="966"/>
      <c r="N85" s="916"/>
      <c r="O85" s="380" t="s">
        <v>112</v>
      </c>
      <c r="P85" s="916"/>
      <c r="Q85" s="916"/>
      <c r="R85" s="971"/>
      <c r="S85" s="301"/>
      <c r="T85" s="970"/>
      <c r="U85" s="425"/>
      <c r="V85" s="966">
        <f>D85*(1+VAT_2025)</f>
        <v>0</v>
      </c>
      <c r="W85" s="916">
        <f>E85*(1+VAT_2025)</f>
        <v>0</v>
      </c>
      <c r="X85" s="380" t="s">
        <v>112</v>
      </c>
      <c r="Y85" s="916"/>
      <c r="Z85" s="916"/>
      <c r="AA85" s="971"/>
      <c r="AB85" s="301"/>
      <c r="AC85" s="950"/>
      <c r="AD85" s="430"/>
      <c r="AE85" s="973">
        <f>M85*(1+VAT_2025)</f>
        <v>0</v>
      </c>
      <c r="AF85" s="912">
        <f>N85*(1+VAT_2025)</f>
        <v>0</v>
      </c>
      <c r="AG85" s="381" t="s">
        <v>112</v>
      </c>
      <c r="AH85" s="912"/>
      <c r="AI85" s="912"/>
      <c r="AJ85" s="889"/>
      <c r="AL85" s="298" t="b">
        <f t="shared" si="27"/>
        <v>1</v>
      </c>
      <c r="AM85" s="298" t="b">
        <f t="shared" si="27"/>
        <v>1</v>
      </c>
      <c r="AN85" s="298" t="b">
        <f t="shared" si="27"/>
        <v>1</v>
      </c>
      <c r="AO85" s="298" t="b">
        <f t="shared" si="23"/>
        <v>1</v>
      </c>
      <c r="AP85" s="298" t="b">
        <f t="shared" si="23"/>
        <v>1</v>
      </c>
      <c r="AQ85" s="298" t="b">
        <f t="shared" si="23"/>
        <v>1</v>
      </c>
      <c r="AR85" s="298" t="b">
        <f t="shared" si="23"/>
        <v>1</v>
      </c>
      <c r="AS85" s="298" t="b">
        <f t="shared" si="23"/>
        <v>1</v>
      </c>
    </row>
    <row r="86" spans="2:45" s="298" customFormat="1">
      <c r="B86" s="442" t="s">
        <v>113</v>
      </c>
      <c r="C86" s="425"/>
      <c r="D86" s="966"/>
      <c r="E86" s="972"/>
      <c r="F86" s="482"/>
      <c r="G86" s="966"/>
      <c r="H86" s="972"/>
      <c r="I86" s="483"/>
      <c r="K86" s="442" t="s">
        <v>113</v>
      </c>
      <c r="L86" s="425"/>
      <c r="M86" s="966"/>
      <c r="N86" s="972"/>
      <c r="O86" s="482"/>
      <c r="P86" s="966"/>
      <c r="Q86" s="972"/>
      <c r="R86" s="483"/>
      <c r="S86" s="301"/>
      <c r="T86" s="442" t="s">
        <v>113</v>
      </c>
      <c r="U86" s="425"/>
      <c r="V86" s="966"/>
      <c r="W86" s="972"/>
      <c r="X86" s="482"/>
      <c r="Y86" s="966"/>
      <c r="Z86" s="972"/>
      <c r="AA86" s="483"/>
      <c r="AB86" s="301"/>
      <c r="AC86" s="462" t="s">
        <v>113</v>
      </c>
      <c r="AD86" s="430"/>
      <c r="AE86" s="973"/>
      <c r="AF86" s="974"/>
      <c r="AG86" s="484"/>
      <c r="AH86" s="973"/>
      <c r="AI86" s="974"/>
      <c r="AJ86" s="379"/>
      <c r="AL86" s="298" t="b">
        <f t="shared" si="27"/>
        <v>1</v>
      </c>
      <c r="AM86" s="298" t="b">
        <f t="shared" si="27"/>
        <v>1</v>
      </c>
      <c r="AN86" s="298" t="b">
        <f t="shared" si="27"/>
        <v>1</v>
      </c>
      <c r="AO86" s="298" t="b">
        <f t="shared" si="23"/>
        <v>1</v>
      </c>
      <c r="AP86" s="298" t="b">
        <f t="shared" si="23"/>
        <v>1</v>
      </c>
      <c r="AQ86" s="298" t="b">
        <f t="shared" si="23"/>
        <v>1</v>
      </c>
      <c r="AR86" s="298" t="b">
        <f t="shared" si="23"/>
        <v>1</v>
      </c>
      <c r="AS86" s="298" t="b">
        <f t="shared" si="23"/>
        <v>1</v>
      </c>
    </row>
    <row r="87" spans="2:45" s="298" customFormat="1">
      <c r="B87" s="442" t="s">
        <v>114</v>
      </c>
      <c r="C87" s="425"/>
      <c r="D87" s="966">
        <f>M87/(1+VAT_2022)</f>
        <v>4.9241739130434785E-4</v>
      </c>
      <c r="E87" s="916"/>
      <c r="F87" s="380" t="s">
        <v>17</v>
      </c>
      <c r="G87" s="916">
        <f t="shared" ref="G87:G88" si="53">D87/10</f>
        <v>4.9241739130434786E-5</v>
      </c>
      <c r="H87" s="916"/>
      <c r="I87" s="478" t="s">
        <v>14</v>
      </c>
      <c r="K87" s="442" t="s">
        <v>114</v>
      </c>
      <c r="L87" s="425"/>
      <c r="M87" s="966">
        <v>5.6627999999999995E-4</v>
      </c>
      <c r="N87" s="916"/>
      <c r="O87" s="380" t="s">
        <v>17</v>
      </c>
      <c r="P87" s="916">
        <v>5.6629999999999998E-5</v>
      </c>
      <c r="Q87" s="916"/>
      <c r="R87" s="478" t="s">
        <v>14</v>
      </c>
      <c r="S87" s="301"/>
      <c r="T87" s="442" t="s">
        <v>114</v>
      </c>
      <c r="U87" s="425"/>
      <c r="V87" s="966">
        <f>D87*(1+VAT_2025)</f>
        <v>5.6874208695652175E-4</v>
      </c>
      <c r="W87" s="916">
        <f>E87*(1+VAT_2025)</f>
        <v>0</v>
      </c>
      <c r="X87" s="380" t="s">
        <v>17</v>
      </c>
      <c r="Y87" s="916">
        <f t="shared" ref="Y87:Y88" si="54">V87/10</f>
        <v>5.6874208695652175E-5</v>
      </c>
      <c r="Z87" s="916"/>
      <c r="AA87" s="478" t="s">
        <v>14</v>
      </c>
      <c r="AB87" s="301"/>
      <c r="AC87" s="462" t="s">
        <v>114</v>
      </c>
      <c r="AD87" s="430"/>
      <c r="AE87" s="973">
        <f>M87*(1+VAT_2025)/(1+VAT_2022)</f>
        <v>5.6874208695652175E-4</v>
      </c>
      <c r="AF87" s="912">
        <f>N87*(1+VAT_2025)</f>
        <v>0</v>
      </c>
      <c r="AG87" s="381" t="s">
        <v>17</v>
      </c>
      <c r="AH87" s="912">
        <f t="shared" ref="AH87:AH88" si="55">AE87/10</f>
        <v>5.6874208695652175E-5</v>
      </c>
      <c r="AI87" s="912"/>
      <c r="AJ87" s="381" t="s">
        <v>14</v>
      </c>
      <c r="AL87" s="298" t="b">
        <f t="shared" si="27"/>
        <v>1</v>
      </c>
      <c r="AM87" s="298" t="b">
        <f t="shared" si="27"/>
        <v>1</v>
      </c>
      <c r="AN87" s="298" t="b">
        <f t="shared" si="27"/>
        <v>1</v>
      </c>
      <c r="AO87" s="298" t="b">
        <f t="shared" si="23"/>
        <v>1</v>
      </c>
      <c r="AP87" s="298" t="b">
        <f t="shared" si="23"/>
        <v>1</v>
      </c>
      <c r="AQ87" s="298" t="b">
        <f t="shared" si="23"/>
        <v>1</v>
      </c>
      <c r="AR87" s="298" t="b">
        <f t="shared" si="23"/>
        <v>1</v>
      </c>
      <c r="AS87" s="298" t="b">
        <f t="shared" si="23"/>
        <v>1</v>
      </c>
    </row>
    <row r="88" spans="2:45" s="298" customFormat="1" ht="10" thickBot="1">
      <c r="B88" s="354" t="s">
        <v>115</v>
      </c>
      <c r="C88" s="485"/>
      <c r="D88" s="975">
        <f>M88/(1+VAT_2022)</f>
        <v>1.6685217391304349E-3</v>
      </c>
      <c r="E88" s="976"/>
      <c r="F88" s="486"/>
      <c r="G88" s="976">
        <f t="shared" si="53"/>
        <v>1.6685217391304349E-4</v>
      </c>
      <c r="H88" s="976"/>
      <c r="I88" s="487"/>
      <c r="K88" s="354" t="s">
        <v>115</v>
      </c>
      <c r="L88" s="485"/>
      <c r="M88" s="975">
        <v>1.9188E-3</v>
      </c>
      <c r="N88" s="976"/>
      <c r="O88" s="486"/>
      <c r="P88" s="976">
        <v>1.9188000000000001E-4</v>
      </c>
      <c r="Q88" s="976"/>
      <c r="R88" s="487"/>
      <c r="S88" s="301"/>
      <c r="T88" s="354" t="s">
        <v>115</v>
      </c>
      <c r="U88" s="485"/>
      <c r="V88" s="975">
        <f>D88*(1+VAT_2025)</f>
        <v>1.9271426086956522E-3</v>
      </c>
      <c r="W88" s="976">
        <f>E88*(1+VAT_2025)</f>
        <v>0</v>
      </c>
      <c r="X88" s="486"/>
      <c r="Y88" s="976">
        <f t="shared" si="54"/>
        <v>1.9271426086956523E-4</v>
      </c>
      <c r="Z88" s="976"/>
      <c r="AA88" s="487"/>
      <c r="AB88" s="301"/>
      <c r="AC88" s="415" t="s">
        <v>115</v>
      </c>
      <c r="AD88" s="445"/>
      <c r="AE88" s="954">
        <f>M88*(1+VAT_2025)/(1+VAT_2022)</f>
        <v>1.9271426086956524E-3</v>
      </c>
      <c r="AF88" s="935">
        <f>N88*(1+VAT_2025)</f>
        <v>0</v>
      </c>
      <c r="AG88" s="306"/>
      <c r="AH88" s="935">
        <f t="shared" si="55"/>
        <v>1.9271426086956523E-4</v>
      </c>
      <c r="AI88" s="935"/>
      <c r="AJ88" s="319"/>
      <c r="AL88" s="298" t="b">
        <f t="shared" si="27"/>
        <v>1</v>
      </c>
      <c r="AM88" s="298" t="b">
        <f t="shared" si="27"/>
        <v>1</v>
      </c>
      <c r="AN88" s="298" t="b">
        <f t="shared" si="27"/>
        <v>1</v>
      </c>
      <c r="AO88" s="298" t="b">
        <f t="shared" si="23"/>
        <v>1</v>
      </c>
      <c r="AP88" s="298" t="b">
        <f t="shared" si="23"/>
        <v>1</v>
      </c>
      <c r="AQ88" s="298" t="b">
        <f t="shared" si="23"/>
        <v>1</v>
      </c>
      <c r="AR88" s="298" t="b">
        <f t="shared" si="23"/>
        <v>1</v>
      </c>
      <c r="AS88" s="298" t="b">
        <f t="shared" si="23"/>
        <v>1</v>
      </c>
    </row>
    <row r="89" spans="2:45" s="298" customFormat="1">
      <c r="C89" s="302"/>
      <c r="D89" s="302"/>
      <c r="E89" s="302"/>
      <c r="F89" s="302"/>
      <c r="G89" s="302"/>
      <c r="H89" s="302"/>
      <c r="I89" s="302"/>
      <c r="L89" s="302"/>
      <c r="M89" s="302"/>
      <c r="N89" s="302"/>
      <c r="O89" s="302"/>
      <c r="P89" s="302"/>
      <c r="Q89" s="302"/>
      <c r="R89" s="302"/>
      <c r="S89" s="301"/>
      <c r="U89" s="302"/>
      <c r="V89" s="302"/>
      <c r="W89" s="302"/>
      <c r="X89" s="302"/>
      <c r="Y89" s="302"/>
      <c r="Z89" s="302"/>
      <c r="AA89" s="302"/>
      <c r="AB89" s="301"/>
      <c r="AD89" s="302"/>
      <c r="AE89" s="302"/>
      <c r="AF89" s="302"/>
      <c r="AG89" s="302"/>
      <c r="AH89" s="302"/>
      <c r="AI89" s="302"/>
      <c r="AJ89" s="302"/>
    </row>
    <row r="90" spans="2:45" s="298" customFormat="1">
      <c r="C90" s="302"/>
      <c r="D90" s="302"/>
      <c r="E90" s="302"/>
      <c r="F90" s="302"/>
      <c r="G90" s="302"/>
      <c r="H90" s="302"/>
      <c r="I90" s="302"/>
      <c r="L90" s="302"/>
      <c r="M90" s="302"/>
      <c r="N90" s="302"/>
      <c r="O90" s="302"/>
      <c r="P90" s="302"/>
      <c r="Q90" s="302"/>
      <c r="R90" s="302"/>
      <c r="S90" s="488"/>
      <c r="U90" s="302"/>
      <c r="V90" s="302"/>
      <c r="W90" s="302"/>
      <c r="X90" s="302"/>
      <c r="Y90" s="302"/>
      <c r="Z90" s="302"/>
      <c r="AA90" s="302"/>
      <c r="AB90" s="488"/>
      <c r="AD90" s="302"/>
      <c r="AE90" s="302"/>
      <c r="AF90" s="302"/>
      <c r="AG90" s="302"/>
      <c r="AH90" s="302"/>
      <c r="AI90" s="302"/>
      <c r="AJ90" s="302"/>
    </row>
    <row r="91" spans="2:45" s="298" customFormat="1">
      <c r="C91" s="302"/>
      <c r="D91" s="302"/>
      <c r="E91" s="302"/>
      <c r="F91" s="302"/>
      <c r="G91" s="302"/>
      <c r="H91" s="302"/>
      <c r="I91" s="302"/>
      <c r="L91" s="302"/>
      <c r="M91" s="302"/>
      <c r="N91" s="302"/>
      <c r="O91" s="302"/>
      <c r="P91" s="302"/>
      <c r="Q91" s="302"/>
      <c r="R91" s="302"/>
      <c r="S91" s="488"/>
      <c r="U91" s="302"/>
      <c r="V91" s="302"/>
      <c r="W91" s="302"/>
      <c r="X91" s="302"/>
      <c r="Y91" s="302"/>
      <c r="Z91" s="302"/>
      <c r="AA91" s="302"/>
      <c r="AB91" s="488"/>
      <c r="AD91" s="302"/>
      <c r="AE91" s="302"/>
      <c r="AF91" s="302"/>
      <c r="AG91" s="302"/>
      <c r="AH91" s="302"/>
      <c r="AI91" s="302"/>
      <c r="AJ91" s="302"/>
    </row>
    <row r="92" spans="2:45" s="298" customFormat="1">
      <c r="C92" s="302"/>
      <c r="D92" s="302"/>
      <c r="E92" s="302"/>
      <c r="F92" s="302"/>
      <c r="G92" s="302"/>
      <c r="H92" s="302"/>
      <c r="I92" s="302"/>
      <c r="L92" s="302"/>
      <c r="M92" s="302"/>
      <c r="N92" s="302"/>
      <c r="O92" s="302"/>
      <c r="P92" s="302"/>
      <c r="Q92" s="302"/>
      <c r="R92" s="302"/>
      <c r="S92" s="488"/>
      <c r="U92" s="302"/>
      <c r="V92" s="302"/>
      <c r="W92" s="302"/>
      <c r="X92" s="302"/>
      <c r="Y92" s="302"/>
      <c r="Z92" s="302"/>
      <c r="AA92" s="302"/>
      <c r="AB92" s="488"/>
      <c r="AD92" s="302"/>
      <c r="AE92" s="302"/>
      <c r="AF92" s="302"/>
      <c r="AG92" s="302"/>
      <c r="AH92" s="302"/>
      <c r="AI92" s="302"/>
      <c r="AJ92" s="302"/>
    </row>
    <row r="93" spans="2:45" s="298" customFormat="1">
      <c r="C93" s="302"/>
      <c r="D93" s="302"/>
      <c r="E93" s="302"/>
      <c r="F93" s="302"/>
      <c r="G93" s="302"/>
      <c r="H93" s="302"/>
      <c r="I93" s="302"/>
      <c r="L93" s="302"/>
      <c r="M93" s="302"/>
      <c r="N93" s="302"/>
      <c r="O93" s="302"/>
      <c r="P93" s="302"/>
      <c r="Q93" s="302"/>
      <c r="R93" s="302"/>
      <c r="S93" s="488"/>
      <c r="U93" s="302"/>
      <c r="V93" s="302"/>
      <c r="W93" s="302"/>
      <c r="X93" s="302"/>
      <c r="Y93" s="302"/>
      <c r="Z93" s="302"/>
      <c r="AA93" s="302"/>
      <c r="AB93" s="488"/>
      <c r="AD93" s="302"/>
      <c r="AE93" s="302"/>
      <c r="AF93" s="302"/>
      <c r="AG93" s="302"/>
      <c r="AH93" s="302"/>
      <c r="AI93" s="302"/>
      <c r="AJ93" s="302"/>
    </row>
  </sheetData>
  <mergeCells count="362">
    <mergeCell ref="E20:G20"/>
    <mergeCell ref="E21:G21"/>
    <mergeCell ref="W20:Y20"/>
    <mergeCell ref="W21:Y21"/>
    <mergeCell ref="AE87:AF87"/>
    <mergeCell ref="AH87:AI87"/>
    <mergeCell ref="D88:E88"/>
    <mergeCell ref="G88:H88"/>
    <mergeCell ref="M88:N88"/>
    <mergeCell ref="P88:Q88"/>
    <mergeCell ref="V88:W88"/>
    <mergeCell ref="Y88:Z88"/>
    <mergeCell ref="AE88:AF88"/>
    <mergeCell ref="AH88:AI88"/>
    <mergeCell ref="D87:E87"/>
    <mergeCell ref="G87:H87"/>
    <mergeCell ref="M87:N87"/>
    <mergeCell ref="P87:Q87"/>
    <mergeCell ref="V87:W87"/>
    <mergeCell ref="Y87:Z87"/>
    <mergeCell ref="AH84:AI85"/>
    <mergeCell ref="AE83:AF83"/>
    <mergeCell ref="AH83:AI83"/>
    <mergeCell ref="AE81:AF82"/>
    <mergeCell ref="AJ84:AJ85"/>
    <mergeCell ref="D86:E86"/>
    <mergeCell ref="G86:H86"/>
    <mergeCell ref="M86:N86"/>
    <mergeCell ref="P86:Q86"/>
    <mergeCell ref="V86:W86"/>
    <mergeCell ref="Y86:Z86"/>
    <mergeCell ref="AE86:AF86"/>
    <mergeCell ref="AH86:AI86"/>
    <mergeCell ref="T84:T85"/>
    <mergeCell ref="V84:W85"/>
    <mergeCell ref="Y84:Z85"/>
    <mergeCell ref="AA84:AA85"/>
    <mergeCell ref="AC84:AC85"/>
    <mergeCell ref="AE84:AF85"/>
    <mergeCell ref="B84:B85"/>
    <mergeCell ref="D84:E85"/>
    <mergeCell ref="G84:H85"/>
    <mergeCell ref="I84:I85"/>
    <mergeCell ref="K84:K85"/>
    <mergeCell ref="M84:N85"/>
    <mergeCell ref="P84:Q85"/>
    <mergeCell ref="R84:R85"/>
    <mergeCell ref="Y81:Y82"/>
    <mergeCell ref="AG81:AG82"/>
    <mergeCell ref="AH81:AH82"/>
    <mergeCell ref="D83:E83"/>
    <mergeCell ref="G83:H83"/>
    <mergeCell ref="M83:N83"/>
    <mergeCell ref="P83:Q83"/>
    <mergeCell ref="V83:W83"/>
    <mergeCell ref="Y83:Z83"/>
    <mergeCell ref="AE80:AF80"/>
    <mergeCell ref="AH80:AI80"/>
    <mergeCell ref="D81:E82"/>
    <mergeCell ref="F81:F82"/>
    <mergeCell ref="G81:G82"/>
    <mergeCell ref="M81:N82"/>
    <mergeCell ref="O81:O82"/>
    <mergeCell ref="P81:P82"/>
    <mergeCell ref="V81:W82"/>
    <mergeCell ref="X81:X82"/>
    <mergeCell ref="D80:E80"/>
    <mergeCell ref="G80:H80"/>
    <mergeCell ref="M80:N80"/>
    <mergeCell ref="P80:Q80"/>
    <mergeCell ref="V80:W80"/>
    <mergeCell ref="Y80:Z80"/>
    <mergeCell ref="AE78:AG78"/>
    <mergeCell ref="AH78:AJ78"/>
    <mergeCell ref="D79:E79"/>
    <mergeCell ref="G79:H79"/>
    <mergeCell ref="M79:N79"/>
    <mergeCell ref="P79:Q79"/>
    <mergeCell ref="V79:W79"/>
    <mergeCell ref="Y79:Z79"/>
    <mergeCell ref="AE79:AF79"/>
    <mergeCell ref="AH79:AI79"/>
    <mergeCell ref="D78:F78"/>
    <mergeCell ref="G78:I78"/>
    <mergeCell ref="M78:O78"/>
    <mergeCell ref="P78:R78"/>
    <mergeCell ref="V78:X78"/>
    <mergeCell ref="Y78:AA78"/>
    <mergeCell ref="AC76:AC77"/>
    <mergeCell ref="AD76:AD77"/>
    <mergeCell ref="AE76:AF77"/>
    <mergeCell ref="AG76:AG77"/>
    <mergeCell ref="AH76:AI77"/>
    <mergeCell ref="AJ76:AJ77"/>
    <mergeCell ref="T76:T77"/>
    <mergeCell ref="U76:U77"/>
    <mergeCell ref="V76:W77"/>
    <mergeCell ref="X76:X77"/>
    <mergeCell ref="Y76:Z77"/>
    <mergeCell ref="AA76:AA77"/>
    <mergeCell ref="K76:K77"/>
    <mergeCell ref="L76:L77"/>
    <mergeCell ref="M76:N77"/>
    <mergeCell ref="O76:O77"/>
    <mergeCell ref="P76:Q77"/>
    <mergeCell ref="R76:R77"/>
    <mergeCell ref="B76:B77"/>
    <mergeCell ref="C76:C77"/>
    <mergeCell ref="D76:E77"/>
    <mergeCell ref="F76:F77"/>
    <mergeCell ref="G76:H77"/>
    <mergeCell ref="I76:I77"/>
    <mergeCell ref="AE74:AF74"/>
    <mergeCell ref="AH74:AI74"/>
    <mergeCell ref="D75:I75"/>
    <mergeCell ref="M75:R75"/>
    <mergeCell ref="V75:AA75"/>
    <mergeCell ref="AE75:AJ75"/>
    <mergeCell ref="D74:E74"/>
    <mergeCell ref="G74:H74"/>
    <mergeCell ref="M74:N74"/>
    <mergeCell ref="P74:Q74"/>
    <mergeCell ref="V74:W74"/>
    <mergeCell ref="Y74:Z74"/>
    <mergeCell ref="AE72:AF72"/>
    <mergeCell ref="AH72:AI72"/>
    <mergeCell ref="D73:E73"/>
    <mergeCell ref="G73:H73"/>
    <mergeCell ref="M73:N73"/>
    <mergeCell ref="P73:Q73"/>
    <mergeCell ref="V73:W73"/>
    <mergeCell ref="Y73:Z73"/>
    <mergeCell ref="AE73:AF73"/>
    <mergeCell ref="AH73:AI73"/>
    <mergeCell ref="D72:E72"/>
    <mergeCell ref="G72:H72"/>
    <mergeCell ref="M72:N72"/>
    <mergeCell ref="P72:Q72"/>
    <mergeCell ref="V72:W72"/>
    <mergeCell ref="Y72:Z72"/>
    <mergeCell ref="AE70:AF70"/>
    <mergeCell ref="AH70:AI70"/>
    <mergeCell ref="D71:E71"/>
    <mergeCell ref="G71:H71"/>
    <mergeCell ref="M71:N71"/>
    <mergeCell ref="P71:Q71"/>
    <mergeCell ref="V71:W71"/>
    <mergeCell ref="Y71:Z71"/>
    <mergeCell ref="AE71:AF71"/>
    <mergeCell ref="AH71:AI71"/>
    <mergeCell ref="D70:E70"/>
    <mergeCell ref="G70:H70"/>
    <mergeCell ref="M70:N70"/>
    <mergeCell ref="P70:Q70"/>
    <mergeCell ref="V70:W70"/>
    <mergeCell ref="Y70:Z70"/>
    <mergeCell ref="AE68:AF68"/>
    <mergeCell ref="AH68:AI68"/>
    <mergeCell ref="D69:E69"/>
    <mergeCell ref="G69:H69"/>
    <mergeCell ref="M69:N69"/>
    <mergeCell ref="P69:Q69"/>
    <mergeCell ref="V69:W69"/>
    <mergeCell ref="Y69:Z69"/>
    <mergeCell ref="AE69:AF69"/>
    <mergeCell ref="AH69:AI69"/>
    <mergeCell ref="D68:E68"/>
    <mergeCell ref="G68:H68"/>
    <mergeCell ref="M68:N68"/>
    <mergeCell ref="P68:Q68"/>
    <mergeCell ref="V68:W68"/>
    <mergeCell ref="Y68:Z68"/>
    <mergeCell ref="AE66:AF66"/>
    <mergeCell ref="AH66:AI66"/>
    <mergeCell ref="D67:E67"/>
    <mergeCell ref="G67:H67"/>
    <mergeCell ref="M67:N67"/>
    <mergeCell ref="P67:Q67"/>
    <mergeCell ref="V67:W67"/>
    <mergeCell ref="Y67:Z67"/>
    <mergeCell ref="AE67:AF67"/>
    <mergeCell ref="AH67:AI67"/>
    <mergeCell ref="D66:E66"/>
    <mergeCell ref="G66:H66"/>
    <mergeCell ref="M66:N66"/>
    <mergeCell ref="P66:Q66"/>
    <mergeCell ref="V66:W66"/>
    <mergeCell ref="Y66:Z66"/>
    <mergeCell ref="M54:M57"/>
    <mergeCell ref="N54:N57"/>
    <mergeCell ref="P49:P50"/>
    <mergeCell ref="Q49:Q50"/>
    <mergeCell ref="AE64:AG64"/>
    <mergeCell ref="AH64:AJ64"/>
    <mergeCell ref="D65:E65"/>
    <mergeCell ref="G65:H65"/>
    <mergeCell ref="M65:N65"/>
    <mergeCell ref="P65:Q65"/>
    <mergeCell ref="V65:W65"/>
    <mergeCell ref="Y65:Z65"/>
    <mergeCell ref="AE65:AF65"/>
    <mergeCell ref="AH65:AI65"/>
    <mergeCell ref="D64:F64"/>
    <mergeCell ref="G64:I64"/>
    <mergeCell ref="M64:O64"/>
    <mergeCell ref="P64:R64"/>
    <mergeCell ref="V64:X64"/>
    <mergeCell ref="Y64:AA64"/>
    <mergeCell ref="V44:V45"/>
    <mergeCell ref="W44:W45"/>
    <mergeCell ref="Y44:Y45"/>
    <mergeCell ref="Z44:Z45"/>
    <mergeCell ref="AI54:AI57"/>
    <mergeCell ref="B63:I63"/>
    <mergeCell ref="K63:R63"/>
    <mergeCell ref="T63:AA63"/>
    <mergeCell ref="AC63:AJ63"/>
    <mergeCell ref="P54:P57"/>
    <mergeCell ref="Q54:Q57"/>
    <mergeCell ref="V54:V57"/>
    <mergeCell ref="W54:W57"/>
    <mergeCell ref="Y54:Y57"/>
    <mergeCell ref="Z54:Z57"/>
    <mergeCell ref="AJ40:AJ62"/>
    <mergeCell ref="AE49:AE50"/>
    <mergeCell ref="AF49:AF50"/>
    <mergeCell ref="AH49:AH50"/>
    <mergeCell ref="AI49:AI50"/>
    <mergeCell ref="D54:D57"/>
    <mergeCell ref="E54:E57"/>
    <mergeCell ref="G54:G57"/>
    <mergeCell ref="H54:H57"/>
    <mergeCell ref="AH44:AH45"/>
    <mergeCell ref="AI44:AI45"/>
    <mergeCell ref="D49:D50"/>
    <mergeCell ref="E49:E50"/>
    <mergeCell ref="G49:G50"/>
    <mergeCell ref="H49:H50"/>
    <mergeCell ref="M49:M50"/>
    <mergeCell ref="N49:N50"/>
    <mergeCell ref="AG40:AG62"/>
    <mergeCell ref="D44:D45"/>
    <mergeCell ref="E44:E45"/>
    <mergeCell ref="G44:G45"/>
    <mergeCell ref="H44:H45"/>
    <mergeCell ref="M44:M45"/>
    <mergeCell ref="N44:N45"/>
    <mergeCell ref="P44:P45"/>
    <mergeCell ref="Q44:Q45"/>
    <mergeCell ref="F40:F62"/>
    <mergeCell ref="I40:I62"/>
    <mergeCell ref="V49:V50"/>
    <mergeCell ref="W49:W50"/>
    <mergeCell ref="Y49:Y50"/>
    <mergeCell ref="Z49:Z50"/>
    <mergeCell ref="AA40:AA62"/>
    <mergeCell ref="O40:O62"/>
    <mergeCell ref="R40:R62"/>
    <mergeCell ref="X40:X62"/>
    <mergeCell ref="AE38:AG38"/>
    <mergeCell ref="AH38:AJ38"/>
    <mergeCell ref="D39:E39"/>
    <mergeCell ref="G39:H39"/>
    <mergeCell ref="M39:N39"/>
    <mergeCell ref="P39:Q39"/>
    <mergeCell ref="V39:W39"/>
    <mergeCell ref="Y39:Z39"/>
    <mergeCell ref="AE39:AF39"/>
    <mergeCell ref="AH39:AI39"/>
    <mergeCell ref="D38:F38"/>
    <mergeCell ref="G38:I38"/>
    <mergeCell ref="M38:O38"/>
    <mergeCell ref="P38:R38"/>
    <mergeCell ref="V38:X38"/>
    <mergeCell ref="Y38:AA38"/>
    <mergeCell ref="AE54:AE57"/>
    <mergeCell ref="AF54:AF57"/>
    <mergeCell ref="AH54:AH57"/>
    <mergeCell ref="AE44:AE45"/>
    <mergeCell ref="AF44:AF45"/>
    <mergeCell ref="B34:G34"/>
    <mergeCell ref="K34:P34"/>
    <mergeCell ref="T34:Y34"/>
    <mergeCell ref="D35:E35"/>
    <mergeCell ref="M35:N35"/>
    <mergeCell ref="V35:W35"/>
    <mergeCell ref="AE35:AF35"/>
    <mergeCell ref="W24:W25"/>
    <mergeCell ref="X24:X25"/>
    <mergeCell ref="Y24:Y25"/>
    <mergeCell ref="AD24:AD25"/>
    <mergeCell ref="AE24:AE25"/>
    <mergeCell ref="AF24:AF25"/>
    <mergeCell ref="M24:M25"/>
    <mergeCell ref="N24:N25"/>
    <mergeCell ref="O24:O25"/>
    <mergeCell ref="P24:P25"/>
    <mergeCell ref="U24:U25"/>
    <mergeCell ref="V24:V25"/>
    <mergeCell ref="C24:C25"/>
    <mergeCell ref="D24:D25"/>
    <mergeCell ref="E24:E25"/>
    <mergeCell ref="F24:F25"/>
    <mergeCell ref="G24:G25"/>
    <mergeCell ref="L24:L25"/>
    <mergeCell ref="AE22:AF22"/>
    <mergeCell ref="AG22:AH22"/>
    <mergeCell ref="D23:E23"/>
    <mergeCell ref="F23:G23"/>
    <mergeCell ref="M23:N23"/>
    <mergeCell ref="O23:P23"/>
    <mergeCell ref="V23:W23"/>
    <mergeCell ref="X23:Y23"/>
    <mergeCell ref="AE23:AF23"/>
    <mergeCell ref="AG23:AH23"/>
    <mergeCell ref="D22:E22"/>
    <mergeCell ref="F22:G22"/>
    <mergeCell ref="M22:N22"/>
    <mergeCell ref="O22:P22"/>
    <mergeCell ref="V22:W22"/>
    <mergeCell ref="X22:Y22"/>
    <mergeCell ref="AG24:AG25"/>
    <mergeCell ref="AH24:AH25"/>
    <mergeCell ref="AG20:AH20"/>
    <mergeCell ref="AG21:AH21"/>
    <mergeCell ref="N20:P20"/>
    <mergeCell ref="N21:P21"/>
    <mergeCell ref="T14:T18"/>
    <mergeCell ref="U14:U18"/>
    <mergeCell ref="X14:X18"/>
    <mergeCell ref="AC14:AC18"/>
    <mergeCell ref="AD14:AD18"/>
    <mergeCell ref="AG14:AG18"/>
    <mergeCell ref="B14:B18"/>
    <mergeCell ref="C14:C18"/>
    <mergeCell ref="F14:F18"/>
    <mergeCell ref="K14:K18"/>
    <mergeCell ref="L14:L18"/>
    <mergeCell ref="O14:O18"/>
    <mergeCell ref="AC5:AD5"/>
    <mergeCell ref="AG5:AH5"/>
    <mergeCell ref="D12:G12"/>
    <mergeCell ref="M12:P12"/>
    <mergeCell ref="V12:Y12"/>
    <mergeCell ref="D13:G13"/>
    <mergeCell ref="M13:P13"/>
    <mergeCell ref="V13:Y13"/>
    <mergeCell ref="B5:C5"/>
    <mergeCell ref="F5:G5"/>
    <mergeCell ref="K5:L5"/>
    <mergeCell ref="O5:P5"/>
    <mergeCell ref="T5:U5"/>
    <mergeCell ref="X5:Y5"/>
    <mergeCell ref="AL1:AS1"/>
    <mergeCell ref="B3:G3"/>
    <mergeCell ref="K3:P3"/>
    <mergeCell ref="T3:Y3"/>
    <mergeCell ref="AC3:AH3"/>
    <mergeCell ref="B4:G4"/>
    <mergeCell ref="K4:P4"/>
    <mergeCell ref="T4:Y4"/>
    <mergeCell ref="AC4:AH4"/>
  </mergeCells>
  <conditionalFormatting sqref="AL5:AS88">
    <cfRule type="containsText" dxfId="1" priority="1" operator="containsText" text="TRUE">
      <formula>NOT(ISERROR(SEARCH("TRUE",AL5)))</formula>
    </cfRule>
    <cfRule type="containsText" dxfId="0" priority="2" operator="containsText" text="FALSE">
      <formula>NOT(ISERROR(SEARCH("FALSE",AL5)))</formula>
    </cfRule>
  </conditionalFormatting>
  <pageMargins left="0.7" right="0.7" top="0.75" bottom="0.75" header="0.3" footer="0.3"/>
  <ignoredErrors>
    <ignoredError sqref="E26:E32 F26:F33 W26:W33 X26:X3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CBB7-0384-4475-84B6-3D7CEDDE47DA}">
  <sheetPr>
    <tabColor theme="1"/>
  </sheetPr>
  <dimension ref="A1:AT258"/>
  <sheetViews>
    <sheetView tabSelected="1" topLeftCell="Q1" zoomScale="80" zoomScaleNormal="80" workbookViewId="0">
      <pane ySplit="3" topLeftCell="A4" activePane="bottomLeft" state="frozen"/>
      <selection activeCell="D30" sqref="D30"/>
      <selection pane="bottomLeft" activeCell="T2" sqref="T2"/>
    </sheetView>
  </sheetViews>
  <sheetFormatPr defaultColWidth="8.75" defaultRowHeight="10" outlineLevelCol="1"/>
  <cols>
    <col min="1" max="1" width="8.75" style="495"/>
    <col min="2" max="2" width="55.08203125" style="492" customWidth="1" outlineLevel="1"/>
    <col min="3" max="3" width="12.25" style="493" customWidth="1" outlineLevel="1"/>
    <col min="4" max="4" width="17.25" style="493" customWidth="1" outlineLevel="1"/>
    <col min="5" max="5" width="11.33203125" style="493" customWidth="1" outlineLevel="1"/>
    <col min="6" max="6" width="11.6640625" style="493" customWidth="1" outlineLevel="1"/>
    <col min="7" max="7" width="9" style="493" customWidth="1" outlineLevel="1"/>
    <col min="8" max="8" width="11.33203125" style="493" customWidth="1" outlineLevel="1"/>
    <col min="9" max="9" width="8" style="493" customWidth="1" outlineLevel="1"/>
    <col min="10" max="10" width="8.75" style="495"/>
    <col min="11" max="11" width="51" style="492" customWidth="1" outlineLevel="1"/>
    <col min="12" max="12" width="12.08203125" style="493" customWidth="1" outlineLevel="1"/>
    <col min="13" max="13" width="16.9140625" style="493" customWidth="1" outlineLevel="1"/>
    <col min="14" max="14" width="11.33203125" style="493" customWidth="1" outlineLevel="1"/>
    <col min="15" max="15" width="11.58203125" style="493" customWidth="1" outlineLevel="1"/>
    <col min="16" max="16" width="9" style="493" customWidth="1" outlineLevel="1"/>
    <col min="17" max="17" width="19.4140625" style="494" customWidth="1" outlineLevel="1"/>
    <col min="18" max="18" width="10.4140625" style="494" customWidth="1" outlineLevel="1"/>
    <col min="19" max="19" width="8.75" style="495"/>
    <col min="20" max="20" width="55.25" style="492" bestFit="1" customWidth="1"/>
    <col min="21" max="21" width="12.08203125" style="493" bestFit="1" customWidth="1"/>
    <col min="22" max="22" width="17.75" style="493" customWidth="1"/>
    <col min="23" max="23" width="11.33203125" style="493" bestFit="1" customWidth="1"/>
    <col min="24" max="24" width="11.75" style="493" customWidth="1"/>
    <col min="25" max="25" width="9" style="493" bestFit="1" customWidth="1"/>
    <col min="26" max="26" width="11.33203125" style="493" bestFit="1" customWidth="1"/>
    <col min="27" max="27" width="8" style="493" bestFit="1" customWidth="1"/>
    <col min="28" max="30" width="8.75" style="495"/>
    <col min="31" max="31" width="16.9140625" style="495" bestFit="1" customWidth="1"/>
    <col min="32" max="46" width="8.75" style="495"/>
    <col min="47" max="16384" width="8.75" style="492"/>
  </cols>
  <sheetData>
    <row r="1" spans="1:46" s="615" customFormat="1" ht="14.4" customHeight="1">
      <c r="A1" s="613"/>
      <c r="B1" s="977" t="s">
        <v>139</v>
      </c>
      <c r="C1" s="977"/>
      <c r="D1" s="977"/>
      <c r="E1" s="977"/>
      <c r="F1" s="977"/>
      <c r="G1" s="977"/>
      <c r="H1" s="614"/>
      <c r="I1" s="614"/>
      <c r="J1" s="613"/>
      <c r="K1" s="991" t="s">
        <v>140</v>
      </c>
      <c r="L1" s="991"/>
      <c r="M1" s="991"/>
      <c r="N1" s="991"/>
      <c r="O1" s="991"/>
      <c r="P1" s="991"/>
      <c r="Q1" s="614"/>
      <c r="R1" s="614"/>
      <c r="S1" s="613"/>
      <c r="T1" s="992" t="s">
        <v>141</v>
      </c>
      <c r="U1" s="992"/>
      <c r="V1" s="992"/>
      <c r="W1" s="992"/>
      <c r="X1" s="992"/>
      <c r="Y1" s="992"/>
      <c r="Z1" s="992"/>
      <c r="AA1" s="992"/>
      <c r="AB1" s="613"/>
      <c r="AC1" s="613"/>
      <c r="AD1" s="613"/>
      <c r="AE1" s="613"/>
      <c r="AF1" s="613"/>
      <c r="AG1" s="613"/>
      <c r="AH1" s="613"/>
      <c r="AI1" s="613"/>
      <c r="AJ1" s="613"/>
      <c r="AK1" s="613"/>
      <c r="AL1" s="613"/>
      <c r="AM1" s="613"/>
      <c r="AN1" s="613"/>
      <c r="AO1" s="613"/>
      <c r="AP1" s="613"/>
      <c r="AQ1" s="613"/>
      <c r="AR1" s="613"/>
      <c r="AS1" s="613"/>
      <c r="AT1" s="613"/>
    </row>
    <row r="2" spans="1:46" ht="10.5" thickBot="1">
      <c r="A2" s="494"/>
      <c r="B2" s="494"/>
      <c r="C2" s="494"/>
      <c r="D2" s="494"/>
      <c r="E2" s="494"/>
      <c r="F2" s="494"/>
      <c r="G2" s="494"/>
      <c r="H2" s="494"/>
      <c r="I2" s="494"/>
      <c r="K2" s="495"/>
      <c r="L2" s="495"/>
      <c r="M2" s="495"/>
      <c r="N2" s="495"/>
      <c r="O2" s="495"/>
      <c r="P2" s="495"/>
      <c r="Q2" s="495"/>
      <c r="R2" s="495"/>
      <c r="T2" s="495"/>
      <c r="U2" s="495"/>
      <c r="V2" s="495"/>
      <c r="W2" s="495"/>
      <c r="X2" s="495"/>
      <c r="Y2" s="495"/>
      <c r="Z2" s="495"/>
      <c r="AA2" s="495"/>
    </row>
    <row r="3" spans="1:46" s="610" customFormat="1" ht="11.5">
      <c r="A3" s="612"/>
      <c r="B3" s="982" t="s">
        <v>136</v>
      </c>
      <c r="C3" s="983"/>
      <c r="D3" s="983"/>
      <c r="E3" s="983"/>
      <c r="F3" s="983"/>
      <c r="G3" s="984"/>
      <c r="H3" s="611"/>
      <c r="I3" s="612"/>
      <c r="J3" s="612"/>
      <c r="K3" s="982" t="s">
        <v>137</v>
      </c>
      <c r="L3" s="983"/>
      <c r="M3" s="983"/>
      <c r="N3" s="983"/>
      <c r="O3" s="983"/>
      <c r="P3" s="984"/>
      <c r="Q3" s="611"/>
      <c r="R3" s="612"/>
      <c r="S3" s="612"/>
      <c r="T3" s="982" t="s">
        <v>138</v>
      </c>
      <c r="U3" s="983"/>
      <c r="V3" s="983"/>
      <c r="W3" s="983"/>
      <c r="X3" s="983"/>
      <c r="Y3" s="984"/>
      <c r="Z3" s="611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</row>
    <row r="4" spans="1:46" s="496" customFormat="1" ht="16" customHeight="1" thickBot="1">
      <c r="A4" s="498"/>
      <c r="B4" s="985" t="s">
        <v>125</v>
      </c>
      <c r="C4" s="986"/>
      <c r="D4" s="986"/>
      <c r="E4" s="986"/>
      <c r="F4" s="986"/>
      <c r="G4" s="987"/>
      <c r="H4" s="497"/>
      <c r="I4" s="498"/>
      <c r="J4" s="498"/>
      <c r="K4" s="985" t="s">
        <v>125</v>
      </c>
      <c r="L4" s="986"/>
      <c r="M4" s="986"/>
      <c r="N4" s="986"/>
      <c r="O4" s="986"/>
      <c r="P4" s="987"/>
      <c r="Q4" s="497"/>
      <c r="R4" s="498"/>
      <c r="S4" s="498"/>
      <c r="T4" s="988" t="s">
        <v>128</v>
      </c>
      <c r="U4" s="989"/>
      <c r="V4" s="989"/>
      <c r="W4" s="989"/>
      <c r="X4" s="989"/>
      <c r="Y4" s="990"/>
      <c r="Z4" s="497"/>
      <c r="AA4" s="498"/>
      <c r="AB4" s="498"/>
      <c r="AC4" s="498"/>
      <c r="AD4" s="498"/>
      <c r="AE4" s="498"/>
      <c r="AF4" s="498"/>
      <c r="AG4" s="498"/>
      <c r="AH4" s="498"/>
      <c r="AI4" s="49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</row>
    <row r="5" spans="1:46" s="496" customFormat="1" ht="10.5">
      <c r="A5" s="498"/>
      <c r="B5" s="978"/>
      <c r="C5" s="979"/>
      <c r="D5" s="500" t="s">
        <v>1</v>
      </c>
      <c r="E5" s="501"/>
      <c r="F5" s="980" t="s">
        <v>2</v>
      </c>
      <c r="G5" s="981"/>
      <c r="H5" s="497"/>
      <c r="I5" s="498"/>
      <c r="J5" s="498"/>
      <c r="K5" s="978"/>
      <c r="L5" s="979"/>
      <c r="M5" s="500" t="s">
        <v>1</v>
      </c>
      <c r="N5" s="501"/>
      <c r="O5" s="980" t="s">
        <v>2</v>
      </c>
      <c r="P5" s="981"/>
      <c r="Q5" s="497"/>
      <c r="R5" s="498"/>
      <c r="S5" s="498"/>
      <c r="T5" s="978"/>
      <c r="U5" s="979"/>
      <c r="V5" s="500" t="s">
        <v>1</v>
      </c>
      <c r="W5" s="501"/>
      <c r="X5" s="980" t="s">
        <v>2</v>
      </c>
      <c r="Y5" s="981"/>
      <c r="Z5" s="497"/>
      <c r="AA5" s="498"/>
      <c r="AB5" s="498"/>
      <c r="AC5" s="498"/>
      <c r="AD5" s="498"/>
      <c r="AE5" s="498"/>
      <c r="AF5" s="498"/>
      <c r="AG5" s="498"/>
      <c r="AH5" s="498"/>
      <c r="AI5" s="498"/>
      <c r="AJ5" s="498"/>
      <c r="AK5" s="498"/>
      <c r="AL5" s="498"/>
      <c r="AM5" s="498"/>
      <c r="AN5" s="498"/>
      <c r="AO5" s="498"/>
      <c r="AP5" s="498"/>
      <c r="AQ5" s="498"/>
      <c r="AR5" s="498"/>
      <c r="AS5" s="498"/>
      <c r="AT5" s="498"/>
    </row>
    <row r="6" spans="1:46" s="496" customFormat="1" ht="11" thickBot="1">
      <c r="A6" s="498"/>
      <c r="B6" s="502" t="s">
        <v>3</v>
      </c>
      <c r="C6" s="503" t="s">
        <v>4</v>
      </c>
      <c r="D6" s="503" t="s">
        <v>5</v>
      </c>
      <c r="E6" s="503" t="s">
        <v>6</v>
      </c>
      <c r="F6" s="503" t="s">
        <v>5</v>
      </c>
      <c r="G6" s="504" t="s">
        <v>6</v>
      </c>
      <c r="H6" s="497"/>
      <c r="I6" s="498"/>
      <c r="J6" s="498"/>
      <c r="K6" s="502" t="s">
        <v>3</v>
      </c>
      <c r="L6" s="503" t="s">
        <v>4</v>
      </c>
      <c r="M6" s="503" t="s">
        <v>5</v>
      </c>
      <c r="N6" s="503" t="s">
        <v>6</v>
      </c>
      <c r="O6" s="503" t="s">
        <v>5</v>
      </c>
      <c r="P6" s="504" t="s">
        <v>6</v>
      </c>
      <c r="Q6" s="497"/>
      <c r="R6" s="498"/>
      <c r="S6" s="498"/>
      <c r="T6" s="502" t="s">
        <v>3</v>
      </c>
      <c r="U6" s="503" t="s">
        <v>4</v>
      </c>
      <c r="V6" s="503" t="s">
        <v>5</v>
      </c>
      <c r="W6" s="503" t="s">
        <v>6</v>
      </c>
      <c r="X6" s="503" t="s">
        <v>5</v>
      </c>
      <c r="Y6" s="504" t="s">
        <v>6</v>
      </c>
      <c r="Z6" s="497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8"/>
      <c r="AO6" s="498"/>
      <c r="AP6" s="498"/>
      <c r="AQ6" s="498"/>
      <c r="AR6" s="498"/>
      <c r="AS6" s="498"/>
      <c r="AT6" s="498"/>
    </row>
    <row r="7" spans="1:46" s="496" customFormat="1">
      <c r="A7" s="498"/>
      <c r="B7" s="499" t="s">
        <v>7</v>
      </c>
      <c r="C7" s="505" t="s">
        <v>8</v>
      </c>
      <c r="D7" s="506">
        <v>3.1565217391304353E-5</v>
      </c>
      <c r="E7" s="507">
        <v>30</v>
      </c>
      <c r="F7" s="508">
        <v>3.1565217391304354E-6</v>
      </c>
      <c r="G7" s="509" t="s">
        <v>9</v>
      </c>
      <c r="H7" s="497"/>
      <c r="I7" s="498"/>
      <c r="J7" s="498"/>
      <c r="K7" s="499" t="s">
        <v>7</v>
      </c>
      <c r="L7" s="505" t="s">
        <v>8</v>
      </c>
      <c r="M7" s="506">
        <v>3.6300000000000001E-5</v>
      </c>
      <c r="N7" s="507">
        <v>30</v>
      </c>
      <c r="O7" s="508">
        <v>3.63E-6</v>
      </c>
      <c r="P7" s="509" t="s">
        <v>9</v>
      </c>
      <c r="Q7" s="497"/>
      <c r="R7" s="498"/>
      <c r="S7" s="498"/>
      <c r="T7" s="499" t="s">
        <v>7</v>
      </c>
      <c r="U7" s="510" t="s">
        <v>8</v>
      </c>
      <c r="V7" s="506">
        <v>3.6457826086956531E-5</v>
      </c>
      <c r="W7" s="507">
        <v>30</v>
      </c>
      <c r="X7" s="508">
        <v>3.6457826086956532E-6</v>
      </c>
      <c r="Y7" s="509">
        <v>3</v>
      </c>
      <c r="Z7" s="497"/>
      <c r="AA7" s="498"/>
      <c r="AB7" s="498"/>
      <c r="AC7" s="498"/>
      <c r="AD7" s="498"/>
      <c r="AE7" s="498"/>
      <c r="AF7" s="498"/>
      <c r="AG7" s="498"/>
      <c r="AH7" s="498"/>
      <c r="AI7" s="498"/>
      <c r="AJ7" s="498"/>
      <c r="AK7" s="498"/>
      <c r="AL7" s="498"/>
      <c r="AM7" s="498"/>
      <c r="AN7" s="498"/>
      <c r="AO7" s="498"/>
      <c r="AP7" s="498"/>
      <c r="AQ7" s="498"/>
      <c r="AR7" s="498"/>
      <c r="AS7" s="498"/>
      <c r="AT7" s="498"/>
    </row>
    <row r="8" spans="1:46" s="496" customFormat="1">
      <c r="A8" s="498"/>
      <c r="B8" s="511" t="s">
        <v>10</v>
      </c>
      <c r="C8" s="512" t="s">
        <v>11</v>
      </c>
      <c r="D8" s="513">
        <v>3.7913043478260876E-5</v>
      </c>
      <c r="E8" s="514">
        <v>30</v>
      </c>
      <c r="F8" s="515">
        <v>3.7913043478260877E-6</v>
      </c>
      <c r="G8" s="516" t="s">
        <v>9</v>
      </c>
      <c r="H8" s="497"/>
      <c r="I8" s="498"/>
      <c r="J8" s="498"/>
      <c r="K8" s="511" t="s">
        <v>10</v>
      </c>
      <c r="L8" s="512" t="s">
        <v>11</v>
      </c>
      <c r="M8" s="513">
        <v>4.3600000000000003E-5</v>
      </c>
      <c r="N8" s="514">
        <v>30</v>
      </c>
      <c r="O8" s="515">
        <v>4.3599999999999998E-6</v>
      </c>
      <c r="P8" s="516" t="s">
        <v>9</v>
      </c>
      <c r="Q8" s="497"/>
      <c r="R8" s="498"/>
      <c r="S8" s="498"/>
      <c r="T8" s="511" t="s">
        <v>10</v>
      </c>
      <c r="U8" s="517" t="s">
        <v>11</v>
      </c>
      <c r="V8" s="513">
        <v>4.3789565217391313E-5</v>
      </c>
      <c r="W8" s="514">
        <v>30</v>
      </c>
      <c r="X8" s="515">
        <v>4.3789565217391312E-6</v>
      </c>
      <c r="Y8" s="516">
        <v>3</v>
      </c>
      <c r="Z8" s="497"/>
      <c r="AA8" s="498"/>
      <c r="AB8" s="498"/>
      <c r="AC8" s="498"/>
      <c r="AD8" s="498"/>
      <c r="AE8" s="498"/>
      <c r="AF8" s="498"/>
      <c r="AG8" s="498"/>
      <c r="AH8" s="498"/>
      <c r="AI8" s="498"/>
      <c r="AJ8" s="498"/>
      <c r="AK8" s="498"/>
      <c r="AL8" s="498"/>
      <c r="AM8" s="498"/>
      <c r="AN8" s="498"/>
      <c r="AO8" s="498"/>
      <c r="AP8" s="498"/>
      <c r="AQ8" s="498"/>
      <c r="AR8" s="498"/>
      <c r="AS8" s="498"/>
      <c r="AT8" s="498"/>
    </row>
    <row r="9" spans="1:46" s="496" customFormat="1">
      <c r="A9" s="498"/>
      <c r="B9" s="511" t="s">
        <v>12</v>
      </c>
      <c r="C9" s="512" t="s">
        <v>13</v>
      </c>
      <c r="D9" s="515">
        <v>2.5267826086956526E-4</v>
      </c>
      <c r="E9" s="514">
        <v>500</v>
      </c>
      <c r="F9" s="515">
        <v>2.5267826086956524E-5</v>
      </c>
      <c r="G9" s="516" t="s">
        <v>14</v>
      </c>
      <c r="H9" s="497"/>
      <c r="I9" s="498"/>
      <c r="J9" s="498"/>
      <c r="K9" s="511" t="s">
        <v>12</v>
      </c>
      <c r="L9" s="512" t="s">
        <v>13</v>
      </c>
      <c r="M9" s="515">
        <v>2.9058000000000003E-4</v>
      </c>
      <c r="N9" s="514">
        <v>500</v>
      </c>
      <c r="O9" s="515">
        <v>2.906E-5</v>
      </c>
      <c r="P9" s="516" t="s">
        <v>14</v>
      </c>
      <c r="Q9" s="497"/>
      <c r="R9" s="498"/>
      <c r="S9" s="498"/>
      <c r="T9" s="511" t="s">
        <v>12</v>
      </c>
      <c r="U9" s="517" t="s">
        <v>13</v>
      </c>
      <c r="V9" s="515">
        <v>2.9184339130434788E-4</v>
      </c>
      <c r="W9" s="514">
        <v>500</v>
      </c>
      <c r="X9" s="515">
        <v>2.9184339130434788E-5</v>
      </c>
      <c r="Y9" s="516">
        <v>50</v>
      </c>
      <c r="Z9" s="497"/>
      <c r="AA9" s="498"/>
      <c r="AB9" s="498"/>
      <c r="AC9" s="498"/>
      <c r="AD9" s="498"/>
      <c r="AE9" s="498"/>
      <c r="AF9" s="498"/>
      <c r="AG9" s="498"/>
      <c r="AH9" s="498"/>
      <c r="AI9" s="498"/>
      <c r="AJ9" s="498"/>
      <c r="AK9" s="498"/>
      <c r="AL9" s="498"/>
      <c r="AM9" s="498"/>
      <c r="AN9" s="498"/>
      <c r="AO9" s="498"/>
      <c r="AP9" s="498"/>
      <c r="AQ9" s="498"/>
      <c r="AR9" s="498"/>
      <c r="AS9" s="498"/>
      <c r="AT9" s="498"/>
    </row>
    <row r="10" spans="1:46" s="496" customFormat="1">
      <c r="A10" s="498"/>
      <c r="B10" s="511" t="s">
        <v>15</v>
      </c>
      <c r="C10" s="512" t="s">
        <v>16</v>
      </c>
      <c r="D10" s="515">
        <v>1.8156521739130438E-4</v>
      </c>
      <c r="E10" s="507" t="s">
        <v>17</v>
      </c>
      <c r="F10" s="515">
        <v>1.8156521739130439E-5</v>
      </c>
      <c r="G10" s="509" t="s">
        <v>14</v>
      </c>
      <c r="H10" s="497"/>
      <c r="I10" s="498"/>
      <c r="J10" s="498"/>
      <c r="K10" s="511" t="s">
        <v>15</v>
      </c>
      <c r="L10" s="512" t="s">
        <v>16</v>
      </c>
      <c r="M10" s="515">
        <v>2.0880000000000001E-4</v>
      </c>
      <c r="N10" s="507" t="s">
        <v>17</v>
      </c>
      <c r="O10" s="515">
        <v>2.088E-5</v>
      </c>
      <c r="P10" s="509" t="s">
        <v>14</v>
      </c>
      <c r="Q10" s="497"/>
      <c r="R10" s="498"/>
      <c r="S10" s="498"/>
      <c r="T10" s="511" t="s">
        <v>15</v>
      </c>
      <c r="U10" s="517" t="s">
        <v>16</v>
      </c>
      <c r="V10" s="515">
        <v>2.0970782608695657E-4</v>
      </c>
      <c r="W10" s="507">
        <v>500</v>
      </c>
      <c r="X10" s="515">
        <v>2.0970782608695657E-5</v>
      </c>
      <c r="Y10" s="509">
        <v>50</v>
      </c>
      <c r="Z10" s="497"/>
      <c r="AA10" s="498"/>
      <c r="AB10" s="498"/>
      <c r="AC10" s="498"/>
      <c r="AD10" s="498"/>
      <c r="AE10" s="498"/>
      <c r="AF10" s="498"/>
      <c r="AG10" s="498"/>
      <c r="AH10" s="498"/>
      <c r="AI10" s="498"/>
      <c r="AJ10" s="498"/>
      <c r="AK10" s="498"/>
      <c r="AL10" s="498"/>
      <c r="AM10" s="498"/>
      <c r="AN10" s="498"/>
      <c r="AO10" s="498"/>
      <c r="AP10" s="498"/>
      <c r="AQ10" s="498"/>
      <c r="AR10" s="498"/>
      <c r="AS10" s="498"/>
      <c r="AT10" s="498"/>
    </row>
    <row r="11" spans="1:46" s="496" customFormat="1">
      <c r="A11" s="498"/>
      <c r="B11" s="511" t="s">
        <v>18</v>
      </c>
      <c r="C11" s="512" t="s">
        <v>19</v>
      </c>
      <c r="D11" s="515">
        <v>2.5721739130434783E-4</v>
      </c>
      <c r="E11" s="507" t="s">
        <v>17</v>
      </c>
      <c r="F11" s="515">
        <v>2.5721739130434781E-5</v>
      </c>
      <c r="G11" s="509" t="s">
        <v>14</v>
      </c>
      <c r="H11" s="497"/>
      <c r="I11" s="498"/>
      <c r="J11" s="498"/>
      <c r="K11" s="511" t="s">
        <v>18</v>
      </c>
      <c r="L11" s="512" t="s">
        <v>19</v>
      </c>
      <c r="M11" s="515">
        <v>2.9579999999999998E-4</v>
      </c>
      <c r="N11" s="507" t="s">
        <v>17</v>
      </c>
      <c r="O11" s="515">
        <v>2.9580000000000001E-5</v>
      </c>
      <c r="P11" s="509" t="s">
        <v>14</v>
      </c>
      <c r="Q11" s="497"/>
      <c r="R11" s="498"/>
      <c r="S11" s="498"/>
      <c r="T11" s="511" t="s">
        <v>18</v>
      </c>
      <c r="U11" s="517" t="s">
        <v>19</v>
      </c>
      <c r="V11" s="515">
        <v>2.9708608695652174E-4</v>
      </c>
      <c r="W11" s="507">
        <v>500</v>
      </c>
      <c r="X11" s="515">
        <v>2.9708608695652175E-5</v>
      </c>
      <c r="Y11" s="509">
        <v>50</v>
      </c>
      <c r="Z11" s="497"/>
      <c r="AA11" s="498"/>
      <c r="AB11" s="498"/>
      <c r="AC11" s="498"/>
      <c r="AD11" s="498"/>
      <c r="AE11" s="498"/>
      <c r="AF11" s="498"/>
      <c r="AG11" s="498"/>
      <c r="AH11" s="498"/>
      <c r="AI11" s="498"/>
      <c r="AJ11" s="498"/>
      <c r="AK11" s="498"/>
      <c r="AL11" s="498"/>
      <c r="AM11" s="498"/>
      <c r="AN11" s="498"/>
      <c r="AO11" s="498"/>
      <c r="AP11" s="498"/>
      <c r="AQ11" s="498"/>
      <c r="AR11" s="498"/>
      <c r="AS11" s="498"/>
      <c r="AT11" s="498"/>
    </row>
    <row r="12" spans="1:46" s="496" customFormat="1" ht="10.5">
      <c r="A12" s="498"/>
      <c r="B12" s="511" t="s">
        <v>20</v>
      </c>
      <c r="C12" s="512" t="s">
        <v>13</v>
      </c>
      <c r="D12" s="1001" t="s">
        <v>21</v>
      </c>
      <c r="E12" s="1002"/>
      <c r="F12" s="1002"/>
      <c r="G12" s="1003"/>
      <c r="H12" s="497"/>
      <c r="I12" s="498"/>
      <c r="J12" s="498"/>
      <c r="K12" s="511" t="s">
        <v>20</v>
      </c>
      <c r="L12" s="512" t="s">
        <v>13</v>
      </c>
      <c r="M12" s="1001" t="s">
        <v>21</v>
      </c>
      <c r="N12" s="1002"/>
      <c r="O12" s="1002"/>
      <c r="P12" s="1003"/>
      <c r="Q12" s="497"/>
      <c r="R12" s="498"/>
      <c r="S12" s="498"/>
      <c r="T12" s="511" t="s">
        <v>20</v>
      </c>
      <c r="U12" s="517" t="s">
        <v>13</v>
      </c>
      <c r="V12" s="1001" t="s">
        <v>21</v>
      </c>
      <c r="W12" s="1002"/>
      <c r="X12" s="1002"/>
      <c r="Y12" s="1003"/>
      <c r="Z12" s="497"/>
      <c r="AA12" s="498"/>
      <c r="AB12" s="498"/>
      <c r="AC12" s="498"/>
      <c r="AD12" s="498"/>
      <c r="AE12" s="498"/>
      <c r="AF12" s="498"/>
      <c r="AG12" s="498"/>
      <c r="AH12" s="498"/>
      <c r="AI12" s="498"/>
      <c r="AJ12" s="498"/>
      <c r="AK12" s="498"/>
      <c r="AL12" s="498"/>
      <c r="AM12" s="498"/>
      <c r="AN12" s="498"/>
      <c r="AO12" s="498"/>
      <c r="AP12" s="498"/>
      <c r="AQ12" s="498"/>
      <c r="AR12" s="498"/>
      <c r="AS12" s="498"/>
      <c r="AT12" s="498"/>
    </row>
    <row r="13" spans="1:46" s="496" customFormat="1" ht="11" thickBot="1">
      <c r="A13" s="498"/>
      <c r="B13" s="518" t="s">
        <v>22</v>
      </c>
      <c r="C13" s="519" t="s">
        <v>23</v>
      </c>
      <c r="D13" s="1004" t="s">
        <v>21</v>
      </c>
      <c r="E13" s="1005"/>
      <c r="F13" s="1005"/>
      <c r="G13" s="1006"/>
      <c r="H13" s="497"/>
      <c r="I13" s="498"/>
      <c r="J13" s="498"/>
      <c r="K13" s="518" t="s">
        <v>22</v>
      </c>
      <c r="L13" s="519" t="s">
        <v>23</v>
      </c>
      <c r="M13" s="1004" t="s">
        <v>21</v>
      </c>
      <c r="N13" s="1005"/>
      <c r="O13" s="1005"/>
      <c r="P13" s="1006"/>
      <c r="Q13" s="497"/>
      <c r="R13" s="498"/>
      <c r="S13" s="498"/>
      <c r="T13" s="518" t="s">
        <v>22</v>
      </c>
      <c r="U13" s="520" t="s">
        <v>23</v>
      </c>
      <c r="V13" s="1004" t="s">
        <v>21</v>
      </c>
      <c r="W13" s="1005"/>
      <c r="X13" s="1005"/>
      <c r="Y13" s="1006"/>
      <c r="Z13" s="497"/>
      <c r="AA13" s="498"/>
      <c r="AB13" s="498"/>
      <c r="AC13" s="498"/>
      <c r="AD13" s="498"/>
      <c r="AE13" s="498"/>
      <c r="AF13" s="498"/>
      <c r="AG13" s="498"/>
      <c r="AH13" s="498"/>
      <c r="AI13" s="498"/>
      <c r="AJ13" s="498"/>
      <c r="AK13" s="498"/>
      <c r="AL13" s="498"/>
      <c r="AM13" s="498"/>
      <c r="AN13" s="498"/>
      <c r="AO13" s="498"/>
      <c r="AP13" s="498"/>
      <c r="AQ13" s="498"/>
      <c r="AR13" s="498"/>
      <c r="AS13" s="498"/>
      <c r="AT13" s="498"/>
    </row>
    <row r="14" spans="1:46" s="496" customFormat="1">
      <c r="A14" s="498"/>
      <c r="B14" s="993" t="s">
        <v>24</v>
      </c>
      <c r="C14" s="996" t="s">
        <v>25</v>
      </c>
      <c r="D14" s="522"/>
      <c r="E14" s="523"/>
      <c r="F14" s="999"/>
      <c r="G14" s="524"/>
      <c r="H14" s="497"/>
      <c r="I14" s="498"/>
      <c r="J14" s="498"/>
      <c r="K14" s="993" t="s">
        <v>24</v>
      </c>
      <c r="L14" s="996" t="s">
        <v>25</v>
      </c>
      <c r="M14" s="522"/>
      <c r="N14" s="523"/>
      <c r="O14" s="999"/>
      <c r="P14" s="524"/>
      <c r="Q14" s="497"/>
      <c r="R14" s="498"/>
      <c r="S14" s="498"/>
      <c r="T14" s="993" t="s">
        <v>24</v>
      </c>
      <c r="U14" s="996" t="s">
        <v>25</v>
      </c>
      <c r="V14" s="522"/>
      <c r="W14" s="523"/>
      <c r="X14" s="999"/>
      <c r="Y14" s="524"/>
      <c r="Z14" s="497"/>
      <c r="AA14" s="498"/>
      <c r="AB14" s="498"/>
      <c r="AC14" s="498"/>
      <c r="AD14" s="498"/>
      <c r="AE14" s="498"/>
      <c r="AF14" s="498"/>
      <c r="AG14" s="498"/>
      <c r="AH14" s="498"/>
      <c r="AI14" s="498"/>
      <c r="AJ14" s="498"/>
      <c r="AK14" s="498"/>
      <c r="AL14" s="498"/>
      <c r="AM14" s="498"/>
      <c r="AN14" s="498"/>
      <c r="AO14" s="498"/>
      <c r="AP14" s="498"/>
      <c r="AQ14" s="498"/>
      <c r="AR14" s="498"/>
      <c r="AS14" s="498"/>
      <c r="AT14" s="498"/>
    </row>
    <row r="15" spans="1:46" s="496" customFormat="1">
      <c r="A15" s="498"/>
      <c r="B15" s="994"/>
      <c r="C15" s="997"/>
      <c r="D15" s="522" t="s">
        <v>26</v>
      </c>
      <c r="E15" s="525">
        <v>50</v>
      </c>
      <c r="F15" s="999"/>
      <c r="G15" s="526">
        <v>5</v>
      </c>
      <c r="H15" s="497"/>
      <c r="I15" s="498"/>
      <c r="J15" s="498"/>
      <c r="K15" s="994"/>
      <c r="L15" s="997"/>
      <c r="M15" s="522" t="s">
        <v>26</v>
      </c>
      <c r="N15" s="525">
        <v>50</v>
      </c>
      <c r="O15" s="999"/>
      <c r="P15" s="526">
        <v>5</v>
      </c>
      <c r="Q15" s="497"/>
      <c r="R15" s="498"/>
      <c r="S15" s="498"/>
      <c r="T15" s="994"/>
      <c r="U15" s="997"/>
      <c r="V15" s="522" t="s">
        <v>26</v>
      </c>
      <c r="W15" s="525">
        <v>50</v>
      </c>
      <c r="X15" s="999"/>
      <c r="Y15" s="526">
        <v>5</v>
      </c>
      <c r="Z15" s="497"/>
      <c r="AA15" s="498"/>
      <c r="AB15" s="498"/>
      <c r="AC15" s="498"/>
      <c r="AD15" s="498"/>
      <c r="AE15" s="498"/>
      <c r="AF15" s="498"/>
      <c r="AG15" s="498"/>
      <c r="AH15" s="498"/>
      <c r="AI15" s="498"/>
      <c r="AJ15" s="498"/>
      <c r="AK15" s="498"/>
      <c r="AL15" s="498"/>
      <c r="AM15" s="498"/>
      <c r="AN15" s="498"/>
      <c r="AO15" s="498"/>
      <c r="AP15" s="498"/>
      <c r="AQ15" s="498"/>
      <c r="AR15" s="498"/>
      <c r="AS15" s="498"/>
      <c r="AT15" s="498"/>
    </row>
    <row r="16" spans="1:46" s="496" customFormat="1">
      <c r="A16" s="498"/>
      <c r="B16" s="994"/>
      <c r="C16" s="997"/>
      <c r="D16" s="522" t="s">
        <v>27</v>
      </c>
      <c r="E16" s="527">
        <v>100</v>
      </c>
      <c r="F16" s="999"/>
      <c r="G16" s="528">
        <v>10</v>
      </c>
      <c r="H16" s="497"/>
      <c r="I16" s="498"/>
      <c r="J16" s="498"/>
      <c r="K16" s="994"/>
      <c r="L16" s="997"/>
      <c r="M16" s="522" t="s">
        <v>27</v>
      </c>
      <c r="N16" s="527">
        <v>100</v>
      </c>
      <c r="O16" s="999"/>
      <c r="P16" s="528">
        <v>10</v>
      </c>
      <c r="Q16" s="497"/>
      <c r="R16" s="498"/>
      <c r="S16" s="498"/>
      <c r="T16" s="994"/>
      <c r="U16" s="997"/>
      <c r="V16" s="522" t="s">
        <v>27</v>
      </c>
      <c r="W16" s="527">
        <v>100</v>
      </c>
      <c r="X16" s="999"/>
      <c r="Y16" s="528">
        <v>10</v>
      </c>
      <c r="Z16" s="497"/>
      <c r="AA16" s="498"/>
      <c r="AB16" s="498"/>
      <c r="AC16" s="498"/>
      <c r="AD16" s="498"/>
      <c r="AE16" s="498"/>
      <c r="AF16" s="498"/>
      <c r="AG16" s="498"/>
      <c r="AH16" s="498"/>
      <c r="AI16" s="498"/>
      <c r="AJ16" s="498"/>
      <c r="AK16" s="498"/>
      <c r="AL16" s="498"/>
      <c r="AM16" s="498"/>
      <c r="AN16" s="498"/>
      <c r="AO16" s="498"/>
      <c r="AP16" s="498"/>
      <c r="AQ16" s="498"/>
      <c r="AR16" s="498"/>
      <c r="AS16" s="498"/>
      <c r="AT16" s="498"/>
    </row>
    <row r="17" spans="1:46" s="496" customFormat="1">
      <c r="A17" s="498"/>
      <c r="B17" s="994"/>
      <c r="C17" s="997"/>
      <c r="D17" s="522" t="s">
        <v>28</v>
      </c>
      <c r="E17" s="527">
        <v>150</v>
      </c>
      <c r="F17" s="999"/>
      <c r="G17" s="528">
        <v>15</v>
      </c>
      <c r="H17" s="497"/>
      <c r="I17" s="498"/>
      <c r="J17" s="498"/>
      <c r="K17" s="994"/>
      <c r="L17" s="997"/>
      <c r="M17" s="522" t="s">
        <v>28</v>
      </c>
      <c r="N17" s="527">
        <v>150</v>
      </c>
      <c r="O17" s="999"/>
      <c r="P17" s="528">
        <v>15</v>
      </c>
      <c r="Q17" s="497"/>
      <c r="R17" s="498"/>
      <c r="S17" s="498"/>
      <c r="T17" s="994"/>
      <c r="U17" s="997"/>
      <c r="V17" s="522" t="s">
        <v>28</v>
      </c>
      <c r="W17" s="527">
        <v>150</v>
      </c>
      <c r="X17" s="999"/>
      <c r="Y17" s="528">
        <v>15</v>
      </c>
      <c r="Z17" s="497"/>
      <c r="AA17" s="498"/>
      <c r="AB17" s="498"/>
      <c r="AC17" s="498"/>
      <c r="AD17" s="498"/>
      <c r="AE17" s="498"/>
      <c r="AF17" s="498"/>
      <c r="AG17" s="498"/>
      <c r="AH17" s="498"/>
      <c r="AI17" s="498"/>
      <c r="AJ17" s="498"/>
      <c r="AK17" s="498"/>
      <c r="AL17" s="498"/>
      <c r="AM17" s="498"/>
      <c r="AN17" s="498"/>
      <c r="AO17" s="498"/>
      <c r="AP17" s="498"/>
      <c r="AQ17" s="498"/>
      <c r="AR17" s="498"/>
      <c r="AS17" s="498"/>
      <c r="AT17" s="498"/>
    </row>
    <row r="18" spans="1:46" s="496" customFormat="1" ht="10.5" thickBot="1">
      <c r="A18" s="498"/>
      <c r="B18" s="995"/>
      <c r="C18" s="998"/>
      <c r="D18" s="529" t="s">
        <v>29</v>
      </c>
      <c r="E18" s="530">
        <v>200</v>
      </c>
      <c r="F18" s="1000"/>
      <c r="G18" s="531">
        <v>20</v>
      </c>
      <c r="H18" s="497"/>
      <c r="I18" s="498"/>
      <c r="J18" s="498"/>
      <c r="K18" s="995"/>
      <c r="L18" s="998"/>
      <c r="M18" s="529" t="s">
        <v>29</v>
      </c>
      <c r="N18" s="530">
        <v>200</v>
      </c>
      <c r="O18" s="1000"/>
      <c r="P18" s="531">
        <v>20</v>
      </c>
      <c r="Q18" s="497"/>
      <c r="R18" s="498"/>
      <c r="S18" s="498"/>
      <c r="T18" s="995"/>
      <c r="U18" s="998"/>
      <c r="V18" s="529" t="s">
        <v>29</v>
      </c>
      <c r="W18" s="530">
        <v>200</v>
      </c>
      <c r="X18" s="1000"/>
      <c r="Y18" s="531">
        <v>20</v>
      </c>
      <c r="Z18" s="497"/>
      <c r="AA18" s="498"/>
      <c r="AB18" s="498"/>
      <c r="AC18" s="498"/>
      <c r="AD18" s="498"/>
      <c r="AE18" s="498"/>
      <c r="AF18" s="498"/>
      <c r="AG18" s="498"/>
      <c r="AH18" s="498"/>
      <c r="AI18" s="498"/>
      <c r="AJ18" s="498"/>
      <c r="AK18" s="498"/>
      <c r="AL18" s="498"/>
      <c r="AM18" s="498"/>
      <c r="AN18" s="498"/>
      <c r="AO18" s="498"/>
      <c r="AP18" s="498"/>
      <c r="AQ18" s="498"/>
      <c r="AR18" s="498"/>
      <c r="AS18" s="498"/>
      <c r="AT18" s="498"/>
    </row>
    <row r="19" spans="1:46" s="496" customFormat="1" ht="10.5" thickBot="1">
      <c r="A19" s="498"/>
      <c r="B19" s="532"/>
      <c r="C19" s="533"/>
      <c r="D19" s="523"/>
      <c r="E19" s="533"/>
      <c r="F19" s="533"/>
      <c r="G19" s="534"/>
      <c r="H19" s="497"/>
      <c r="I19" s="498"/>
      <c r="J19" s="498"/>
      <c r="K19" s="532"/>
      <c r="L19" s="533"/>
      <c r="M19" s="523"/>
      <c r="N19" s="533"/>
      <c r="O19" s="533"/>
      <c r="P19" s="534"/>
      <c r="Q19" s="497"/>
      <c r="R19" s="498"/>
      <c r="S19" s="498"/>
      <c r="T19" s="535"/>
      <c r="U19" s="536"/>
      <c r="V19" s="537"/>
      <c r="W19" s="536"/>
      <c r="X19" s="536"/>
      <c r="Y19" s="538"/>
      <c r="Z19" s="497"/>
      <c r="AA19" s="498"/>
      <c r="AB19" s="498"/>
      <c r="AC19" s="498"/>
      <c r="AD19" s="498"/>
      <c r="AE19" s="498"/>
      <c r="AF19" s="498"/>
      <c r="AG19" s="498"/>
      <c r="AH19" s="498"/>
      <c r="AI19" s="498"/>
      <c r="AJ19" s="498"/>
      <c r="AK19" s="498"/>
      <c r="AL19" s="498"/>
      <c r="AM19" s="498"/>
      <c r="AN19" s="498"/>
      <c r="AO19" s="498"/>
      <c r="AP19" s="498"/>
      <c r="AQ19" s="498"/>
      <c r="AR19" s="498"/>
      <c r="AS19" s="498"/>
      <c r="AT19" s="498"/>
    </row>
    <row r="20" spans="1:46" s="496" customFormat="1" ht="15.65" customHeight="1">
      <c r="A20" s="498"/>
      <c r="B20" s="539"/>
      <c r="C20" s="540" t="s">
        <v>30</v>
      </c>
      <c r="D20" s="541"/>
      <c r="E20" s="1007" t="s">
        <v>31</v>
      </c>
      <c r="F20" s="1007"/>
      <c r="G20" s="1008"/>
      <c r="H20" s="497"/>
      <c r="I20" s="498"/>
      <c r="J20" s="498"/>
      <c r="K20" s="539"/>
      <c r="L20" s="540" t="s">
        <v>30</v>
      </c>
      <c r="M20" s="541"/>
      <c r="N20" s="1007" t="s">
        <v>31</v>
      </c>
      <c r="O20" s="1007"/>
      <c r="P20" s="1008"/>
      <c r="Q20" s="497"/>
      <c r="R20" s="498"/>
      <c r="S20" s="498"/>
      <c r="T20" s="539"/>
      <c r="U20" s="540"/>
      <c r="V20" s="541"/>
      <c r="W20" s="1007" t="s">
        <v>31</v>
      </c>
      <c r="X20" s="1007"/>
      <c r="Y20" s="1008"/>
      <c r="Z20" s="497"/>
      <c r="AA20" s="498"/>
      <c r="AB20" s="498"/>
      <c r="AC20" s="498"/>
      <c r="AD20" s="498"/>
      <c r="AE20" s="498"/>
      <c r="AF20" s="498"/>
      <c r="AG20" s="498"/>
      <c r="AH20" s="498"/>
      <c r="AI20" s="498"/>
      <c r="AJ20" s="498"/>
      <c r="AK20" s="498"/>
      <c r="AL20" s="498"/>
      <c r="AM20" s="498"/>
      <c r="AN20" s="498"/>
      <c r="AO20" s="498"/>
      <c r="AP20" s="498"/>
      <c r="AQ20" s="498"/>
      <c r="AR20" s="498"/>
      <c r="AS20" s="498"/>
      <c r="AT20" s="498"/>
    </row>
    <row r="21" spans="1:46" s="496" customFormat="1" ht="10.5">
      <c r="A21" s="498"/>
      <c r="B21" s="542" t="s">
        <v>32</v>
      </c>
      <c r="C21" s="543"/>
      <c r="D21" s="521"/>
      <c r="E21" s="1009" t="s">
        <v>33</v>
      </c>
      <c r="F21" s="1009"/>
      <c r="G21" s="1010"/>
      <c r="H21" s="497"/>
      <c r="I21" s="498"/>
      <c r="J21" s="498"/>
      <c r="K21" s="542" t="s">
        <v>32</v>
      </c>
      <c r="L21" s="543"/>
      <c r="M21" s="521"/>
      <c r="N21" s="1009" t="s">
        <v>33</v>
      </c>
      <c r="O21" s="1009"/>
      <c r="P21" s="1010"/>
      <c r="Q21" s="497"/>
      <c r="R21" s="498"/>
      <c r="S21" s="498"/>
      <c r="T21" s="542" t="s">
        <v>32</v>
      </c>
      <c r="U21" s="543" t="s">
        <v>30</v>
      </c>
      <c r="V21" s="521"/>
      <c r="W21" s="1009" t="s">
        <v>33</v>
      </c>
      <c r="X21" s="1009"/>
      <c r="Y21" s="1010"/>
      <c r="Z21" s="497"/>
      <c r="AA21" s="498"/>
      <c r="AB21" s="498"/>
      <c r="AC21" s="498"/>
      <c r="AD21" s="498"/>
      <c r="AE21" s="498"/>
      <c r="AF21" s="498"/>
      <c r="AG21" s="498"/>
      <c r="AH21" s="498"/>
      <c r="AI21" s="498"/>
      <c r="AJ21" s="498"/>
      <c r="AK21" s="498"/>
      <c r="AL21" s="498"/>
      <c r="AM21" s="498"/>
      <c r="AN21" s="498"/>
      <c r="AO21" s="498"/>
      <c r="AP21" s="498"/>
      <c r="AQ21" s="498"/>
      <c r="AR21" s="498"/>
      <c r="AS21" s="498"/>
      <c r="AT21" s="498"/>
    </row>
    <row r="22" spans="1:46" s="496" customFormat="1" ht="10.5">
      <c r="A22" s="498"/>
      <c r="B22" s="544"/>
      <c r="C22" s="543"/>
      <c r="D22" s="1015" t="s">
        <v>34</v>
      </c>
      <c r="E22" s="1016"/>
      <c r="F22" s="1017" t="s">
        <v>134</v>
      </c>
      <c r="G22" s="1018"/>
      <c r="H22" s="497"/>
      <c r="I22" s="498"/>
      <c r="J22" s="498"/>
      <c r="K22" s="544"/>
      <c r="L22" s="543"/>
      <c r="M22" s="1015" t="s">
        <v>34</v>
      </c>
      <c r="N22" s="1016"/>
      <c r="O22" s="1017" t="s">
        <v>134</v>
      </c>
      <c r="P22" s="1018"/>
      <c r="Q22" s="497"/>
      <c r="R22" s="498"/>
      <c r="S22" s="498"/>
      <c r="T22" s="544"/>
      <c r="U22" s="543"/>
      <c r="V22" s="1015" t="s">
        <v>34</v>
      </c>
      <c r="W22" s="1016"/>
      <c r="X22" s="1017" t="s">
        <v>134</v>
      </c>
      <c r="Y22" s="1018"/>
      <c r="Z22" s="497"/>
      <c r="AA22" s="498"/>
      <c r="AB22" s="498"/>
      <c r="AC22" s="498"/>
      <c r="AD22" s="498"/>
      <c r="AE22" s="498"/>
      <c r="AF22" s="498"/>
      <c r="AG22" s="498"/>
      <c r="AH22" s="498"/>
      <c r="AI22" s="498"/>
      <c r="AJ22" s="498"/>
      <c r="AK22" s="498"/>
      <c r="AL22" s="498"/>
      <c r="AM22" s="498"/>
      <c r="AN22" s="498"/>
      <c r="AO22" s="498"/>
      <c r="AP22" s="498"/>
      <c r="AQ22" s="498"/>
      <c r="AR22" s="498"/>
      <c r="AS22" s="498"/>
      <c r="AT22" s="498"/>
    </row>
    <row r="23" spans="1:46" s="496" customFormat="1" ht="10.5">
      <c r="A23" s="498"/>
      <c r="B23" s="542" t="s">
        <v>36</v>
      </c>
      <c r="C23" s="543" t="s">
        <v>37</v>
      </c>
      <c r="D23" s="1013" t="s">
        <v>38</v>
      </c>
      <c r="E23" s="1014"/>
      <c r="F23" s="1011" t="s">
        <v>38</v>
      </c>
      <c r="G23" s="1012"/>
      <c r="H23" s="497"/>
      <c r="I23" s="498"/>
      <c r="J23" s="498"/>
      <c r="K23" s="542" t="s">
        <v>36</v>
      </c>
      <c r="L23" s="543" t="s">
        <v>37</v>
      </c>
      <c r="M23" s="1013" t="s">
        <v>38</v>
      </c>
      <c r="N23" s="1014"/>
      <c r="O23" s="1011" t="s">
        <v>38</v>
      </c>
      <c r="P23" s="1012"/>
      <c r="Q23" s="497"/>
      <c r="R23" s="498"/>
      <c r="S23" s="498"/>
      <c r="T23" s="542" t="s">
        <v>36</v>
      </c>
      <c r="U23" s="543" t="s">
        <v>37</v>
      </c>
      <c r="V23" s="1013" t="s">
        <v>38</v>
      </c>
      <c r="W23" s="1014"/>
      <c r="X23" s="1011" t="s">
        <v>38</v>
      </c>
      <c r="Y23" s="1012"/>
      <c r="Z23" s="497"/>
      <c r="AA23" s="498"/>
      <c r="AB23" s="498"/>
      <c r="AC23" s="498"/>
      <c r="AD23" s="498"/>
      <c r="AE23" s="498"/>
      <c r="AF23" s="498"/>
      <c r="AG23" s="498"/>
      <c r="AH23" s="498"/>
      <c r="AI23" s="498"/>
      <c r="AJ23" s="498"/>
      <c r="AK23" s="498"/>
      <c r="AL23" s="498"/>
      <c r="AM23" s="498"/>
      <c r="AN23" s="498"/>
      <c r="AO23" s="498"/>
      <c r="AP23" s="498"/>
      <c r="AQ23" s="498"/>
      <c r="AR23" s="498"/>
      <c r="AS23" s="498"/>
      <c r="AT23" s="498"/>
    </row>
    <row r="24" spans="1:46" s="496" customFormat="1">
      <c r="A24" s="498"/>
      <c r="B24" s="544"/>
      <c r="C24" s="1019"/>
      <c r="D24" s="1020"/>
      <c r="E24" s="1021"/>
      <c r="F24" s="1020"/>
      <c r="G24" s="1022"/>
      <c r="H24" s="497"/>
      <c r="I24" s="498"/>
      <c r="J24" s="498"/>
      <c r="K24" s="544"/>
      <c r="L24" s="1019"/>
      <c r="M24" s="1020"/>
      <c r="N24" s="1021"/>
      <c r="O24" s="1020"/>
      <c r="P24" s="1022"/>
      <c r="Q24" s="497"/>
      <c r="R24" s="498"/>
      <c r="S24" s="498"/>
      <c r="T24" s="544"/>
      <c r="U24" s="1019"/>
      <c r="V24" s="1020"/>
      <c r="W24" s="1021"/>
      <c r="X24" s="1020"/>
      <c r="Y24" s="1022"/>
      <c r="Z24" s="497"/>
      <c r="AA24" s="498"/>
      <c r="AB24" s="498"/>
      <c r="AC24" s="498"/>
      <c r="AD24" s="498"/>
      <c r="AE24" s="498"/>
      <c r="AF24" s="498"/>
      <c r="AG24" s="498"/>
      <c r="AH24" s="498"/>
      <c r="AI24" s="498"/>
      <c r="AJ24" s="498"/>
      <c r="AK24" s="498"/>
      <c r="AL24" s="498"/>
      <c r="AM24" s="498"/>
      <c r="AN24" s="498"/>
      <c r="AO24" s="498"/>
      <c r="AP24" s="498"/>
      <c r="AQ24" s="498"/>
      <c r="AR24" s="498"/>
      <c r="AS24" s="498"/>
      <c r="AT24" s="498"/>
    </row>
    <row r="25" spans="1:46" s="496" customFormat="1" ht="10.5">
      <c r="A25" s="498"/>
      <c r="B25" s="546" t="s">
        <v>39</v>
      </c>
      <c r="C25" s="1019"/>
      <c r="D25" s="1020"/>
      <c r="E25" s="1021"/>
      <c r="F25" s="1020"/>
      <c r="G25" s="1022"/>
      <c r="H25" s="497"/>
      <c r="I25" s="498"/>
      <c r="J25" s="498"/>
      <c r="K25" s="546" t="s">
        <v>39</v>
      </c>
      <c r="L25" s="1019"/>
      <c r="M25" s="1020"/>
      <c r="N25" s="1021"/>
      <c r="O25" s="1020"/>
      <c r="P25" s="1022"/>
      <c r="Q25" s="497"/>
      <c r="R25" s="498"/>
      <c r="S25" s="498"/>
      <c r="T25" s="546" t="s">
        <v>39</v>
      </c>
      <c r="U25" s="1019"/>
      <c r="V25" s="1020"/>
      <c r="W25" s="1021"/>
      <c r="X25" s="1020"/>
      <c r="Y25" s="1022"/>
      <c r="Z25" s="497"/>
      <c r="AA25" s="498"/>
      <c r="AB25" s="498"/>
      <c r="AC25" s="498"/>
      <c r="AD25" s="498"/>
      <c r="AE25" s="498"/>
      <c r="AF25" s="498"/>
      <c r="AG25" s="498"/>
      <c r="AH25" s="498"/>
      <c r="AI25" s="498"/>
      <c r="AJ25" s="498"/>
      <c r="AK25" s="498"/>
      <c r="AL25" s="498"/>
      <c r="AM25" s="498"/>
      <c r="AN25" s="498"/>
      <c r="AO25" s="498"/>
      <c r="AP25" s="498"/>
      <c r="AQ25" s="498"/>
      <c r="AR25" s="498"/>
      <c r="AS25" s="498"/>
      <c r="AT25" s="498"/>
    </row>
    <row r="26" spans="1:46" s="496" customFormat="1">
      <c r="A26" s="498"/>
      <c r="B26" s="547" t="s">
        <v>40</v>
      </c>
      <c r="C26" s="543"/>
      <c r="D26" s="548">
        <v>3.1565217391304353E-5</v>
      </c>
      <c r="E26" s="549">
        <v>3.1565217391304354E-6</v>
      </c>
      <c r="F26" s="550">
        <v>5.5652173913043484E-4</v>
      </c>
      <c r="G26" s="551">
        <v>5.5652173913043487E-5</v>
      </c>
      <c r="H26" s="497"/>
      <c r="I26" s="498"/>
      <c r="J26" s="498"/>
      <c r="K26" s="547" t="s">
        <v>40</v>
      </c>
      <c r="L26" s="543"/>
      <c r="M26" s="548">
        <v>3.6300000000000001E-5</v>
      </c>
      <c r="N26" s="549">
        <v>3.63E-6</v>
      </c>
      <c r="O26" s="550">
        <v>6.4000000000000005E-4</v>
      </c>
      <c r="P26" s="551">
        <v>6.3999999999999997E-5</v>
      </c>
      <c r="Q26" s="497"/>
      <c r="R26" s="498"/>
      <c r="S26" s="498"/>
      <c r="T26" s="547" t="s">
        <v>40</v>
      </c>
      <c r="U26" s="543"/>
      <c r="V26" s="548">
        <v>3.6457826086956531E-5</v>
      </c>
      <c r="W26" s="549">
        <v>3.6457826086956532E-6</v>
      </c>
      <c r="X26" s="550">
        <v>6.427826086956522E-4</v>
      </c>
      <c r="Y26" s="551">
        <v>6.4278260869565218E-5</v>
      </c>
      <c r="Z26" s="497"/>
      <c r="AA26" s="498"/>
      <c r="AB26" s="498"/>
      <c r="AC26" s="498"/>
      <c r="AD26" s="498"/>
      <c r="AE26" s="498"/>
      <c r="AF26" s="498"/>
      <c r="AG26" s="498"/>
      <c r="AH26" s="498"/>
      <c r="AI26" s="498"/>
      <c r="AJ26" s="498"/>
      <c r="AK26" s="498"/>
      <c r="AL26" s="498"/>
      <c r="AM26" s="498"/>
      <c r="AN26" s="498"/>
      <c r="AO26" s="498"/>
      <c r="AP26" s="498"/>
      <c r="AQ26" s="498"/>
      <c r="AR26" s="498"/>
      <c r="AS26" s="498"/>
      <c r="AT26" s="498"/>
    </row>
    <row r="27" spans="1:46" s="496" customFormat="1">
      <c r="A27" s="498"/>
      <c r="B27" s="547" t="s">
        <v>41</v>
      </c>
      <c r="C27" s="543"/>
      <c r="D27" s="548">
        <v>2.7217391304347828E-5</v>
      </c>
      <c r="E27" s="549">
        <v>2.7217391304347828E-6</v>
      </c>
      <c r="F27" s="550">
        <v>5.3043478260869571E-4</v>
      </c>
      <c r="G27" s="551">
        <v>5.3043478260869574E-5</v>
      </c>
      <c r="H27" s="497"/>
      <c r="I27" s="498"/>
      <c r="J27" s="498"/>
      <c r="K27" s="547" t="s">
        <v>41</v>
      </c>
      <c r="L27" s="543"/>
      <c r="M27" s="548">
        <v>3.1300000000000002E-5</v>
      </c>
      <c r="N27" s="549">
        <v>3.1300000000000001E-6</v>
      </c>
      <c r="O27" s="550">
        <v>6.0999999999999997E-4</v>
      </c>
      <c r="P27" s="551">
        <v>6.0999999999999999E-5</v>
      </c>
      <c r="Q27" s="497"/>
      <c r="R27" s="498"/>
      <c r="S27" s="498"/>
      <c r="T27" s="547" t="s">
        <v>41</v>
      </c>
      <c r="U27" s="543"/>
      <c r="V27" s="548">
        <v>3.1436086956521744E-5</v>
      </c>
      <c r="W27" s="549">
        <v>3.1436086956521744E-6</v>
      </c>
      <c r="X27" s="550">
        <v>6.1265217391304357E-4</v>
      </c>
      <c r="Y27" s="551">
        <v>6.1265217391304357E-5</v>
      </c>
      <c r="Z27" s="497"/>
      <c r="AA27" s="498"/>
      <c r="AB27" s="498"/>
      <c r="AC27" s="498"/>
      <c r="AD27" s="498"/>
      <c r="AE27" s="498"/>
      <c r="AF27" s="498"/>
      <c r="AG27" s="498"/>
      <c r="AH27" s="498"/>
      <c r="AI27" s="498"/>
      <c r="AJ27" s="498"/>
      <c r="AK27" s="498"/>
      <c r="AL27" s="498"/>
      <c r="AM27" s="498"/>
      <c r="AN27" s="498"/>
      <c r="AO27" s="498"/>
      <c r="AP27" s="498"/>
      <c r="AQ27" s="498"/>
      <c r="AR27" s="498"/>
      <c r="AS27" s="498"/>
      <c r="AT27" s="498"/>
    </row>
    <row r="28" spans="1:46" s="496" customFormat="1">
      <c r="A28" s="498"/>
      <c r="B28" s="547" t="s">
        <v>42</v>
      </c>
      <c r="C28" s="543"/>
      <c r="D28" s="548">
        <v>2.547826086956522E-5</v>
      </c>
      <c r="E28" s="549">
        <v>2.5478260869565221E-6</v>
      </c>
      <c r="F28" s="550">
        <v>5.0521739130434784E-4</v>
      </c>
      <c r="G28" s="551">
        <v>5.0521739130434781E-5</v>
      </c>
      <c r="H28" s="497"/>
      <c r="I28" s="498"/>
      <c r="J28" s="498"/>
      <c r="K28" s="547" t="s">
        <v>42</v>
      </c>
      <c r="L28" s="543"/>
      <c r="M28" s="548">
        <v>2.9300000000000001E-5</v>
      </c>
      <c r="N28" s="549">
        <v>2.9299999999999999E-6</v>
      </c>
      <c r="O28" s="550">
        <v>5.8100000000000003E-4</v>
      </c>
      <c r="P28" s="551">
        <v>5.8100000000000003E-5</v>
      </c>
      <c r="Q28" s="497"/>
      <c r="R28" s="498"/>
      <c r="S28" s="498"/>
      <c r="T28" s="547" t="s">
        <v>42</v>
      </c>
      <c r="U28" s="543"/>
      <c r="V28" s="548">
        <v>2.9427391304347829E-5</v>
      </c>
      <c r="W28" s="549">
        <v>2.9427391304347829E-6</v>
      </c>
      <c r="X28" s="550">
        <v>5.8352608695652175E-4</v>
      </c>
      <c r="Y28" s="551">
        <v>5.8352608695652177E-5</v>
      </c>
      <c r="Z28" s="497"/>
      <c r="AA28" s="498"/>
      <c r="AB28" s="498"/>
      <c r="AC28" s="498"/>
      <c r="AD28" s="498"/>
      <c r="AE28" s="498"/>
      <c r="AF28" s="498"/>
      <c r="AG28" s="498"/>
      <c r="AH28" s="498"/>
      <c r="AI28" s="498"/>
      <c r="AJ28" s="498"/>
      <c r="AK28" s="498"/>
      <c r="AL28" s="498"/>
      <c r="AM28" s="498"/>
      <c r="AN28" s="498"/>
      <c r="AO28" s="498"/>
      <c r="AP28" s="498"/>
      <c r="AQ28" s="498"/>
      <c r="AR28" s="498"/>
      <c r="AS28" s="498"/>
      <c r="AT28" s="498"/>
    </row>
    <row r="29" spans="1:46" s="496" customFormat="1">
      <c r="A29" s="498"/>
      <c r="B29" s="547" t="s">
        <v>43</v>
      </c>
      <c r="C29" s="543"/>
      <c r="D29" s="548">
        <v>1.930434782608696E-5</v>
      </c>
      <c r="E29" s="549">
        <v>1.930434782608696E-6</v>
      </c>
      <c r="F29" s="550">
        <v>4.8000000000000001E-4</v>
      </c>
      <c r="G29" s="551">
        <v>4.8000000000000001E-5</v>
      </c>
      <c r="H29" s="497"/>
      <c r="I29" s="498"/>
      <c r="J29" s="498"/>
      <c r="K29" s="547" t="s">
        <v>43</v>
      </c>
      <c r="L29" s="543"/>
      <c r="M29" s="548">
        <v>2.2200000000000001E-5</v>
      </c>
      <c r="N29" s="549">
        <v>2.2199999999999999E-6</v>
      </c>
      <c r="O29" s="550">
        <v>5.5199999999999997E-4</v>
      </c>
      <c r="P29" s="551">
        <v>5.52E-5</v>
      </c>
      <c r="Q29" s="497"/>
      <c r="R29" s="498"/>
      <c r="S29" s="498"/>
      <c r="T29" s="547" t="s">
        <v>43</v>
      </c>
      <c r="U29" s="543"/>
      <c r="V29" s="548">
        <v>2.229652173913044E-5</v>
      </c>
      <c r="W29" s="549">
        <v>2.229652173913044E-6</v>
      </c>
      <c r="X29" s="550">
        <v>5.5440000000000003E-4</v>
      </c>
      <c r="Y29" s="551">
        <v>5.5440000000000005E-5</v>
      </c>
      <c r="Z29" s="497"/>
      <c r="AA29" s="498"/>
      <c r="AB29" s="498"/>
      <c r="AC29" s="498"/>
      <c r="AD29" s="498"/>
      <c r="AE29" s="498"/>
      <c r="AF29" s="498"/>
      <c r="AG29" s="498"/>
      <c r="AH29" s="498"/>
      <c r="AI29" s="498"/>
      <c r="AJ29" s="498"/>
      <c r="AK29" s="498"/>
      <c r="AL29" s="498"/>
      <c r="AM29" s="498"/>
      <c r="AN29" s="498"/>
      <c r="AO29" s="498"/>
      <c r="AP29" s="498"/>
      <c r="AQ29" s="498"/>
      <c r="AR29" s="498"/>
      <c r="AS29" s="498"/>
      <c r="AT29" s="498"/>
    </row>
    <row r="30" spans="1:46" s="496" customFormat="1">
      <c r="A30" s="498"/>
      <c r="B30" s="547" t="s">
        <v>44</v>
      </c>
      <c r="C30" s="543"/>
      <c r="D30" s="548">
        <v>1.4E-5</v>
      </c>
      <c r="E30" s="549">
        <v>1.3999999999999999E-6</v>
      </c>
      <c r="F30" s="550">
        <v>4.5478260869565224E-4</v>
      </c>
      <c r="G30" s="551">
        <v>4.5478260869565222E-5</v>
      </c>
      <c r="H30" s="497"/>
      <c r="I30" s="498"/>
      <c r="J30" s="498"/>
      <c r="K30" s="547" t="s">
        <v>44</v>
      </c>
      <c r="L30" s="543"/>
      <c r="M30" s="548">
        <v>1.6099999999999998E-5</v>
      </c>
      <c r="N30" s="549">
        <v>1.61E-6</v>
      </c>
      <c r="O30" s="550">
        <v>5.2300000000000003E-4</v>
      </c>
      <c r="P30" s="551">
        <v>5.2299999999999997E-5</v>
      </c>
      <c r="Q30" s="497"/>
      <c r="R30" s="498"/>
      <c r="S30" s="498"/>
      <c r="T30" s="547" t="s">
        <v>44</v>
      </c>
      <c r="U30" s="543"/>
      <c r="V30" s="548">
        <v>1.6169999999999999E-5</v>
      </c>
      <c r="W30" s="549">
        <v>1.6169999999999999E-6</v>
      </c>
      <c r="X30" s="550">
        <v>5.2527391304347832E-4</v>
      </c>
      <c r="Y30" s="551">
        <v>5.2527391304347832E-5</v>
      </c>
      <c r="Z30" s="497"/>
      <c r="AA30" s="498"/>
      <c r="AB30" s="498"/>
      <c r="AC30" s="498"/>
      <c r="AD30" s="498"/>
      <c r="AE30" s="498"/>
      <c r="AF30" s="498"/>
      <c r="AG30" s="498"/>
      <c r="AH30" s="498"/>
      <c r="AI30" s="498"/>
      <c r="AJ30" s="498"/>
      <c r="AK30" s="498"/>
      <c r="AL30" s="498"/>
      <c r="AM30" s="498"/>
      <c r="AN30" s="498"/>
      <c r="AO30" s="498"/>
      <c r="AP30" s="498"/>
      <c r="AQ30" s="498"/>
      <c r="AR30" s="498"/>
      <c r="AS30" s="498"/>
      <c r="AT30" s="498"/>
    </row>
    <row r="31" spans="1:46" s="496" customFormat="1">
      <c r="A31" s="498"/>
      <c r="B31" s="547" t="s">
        <v>45</v>
      </c>
      <c r="C31" s="543"/>
      <c r="D31" s="548">
        <v>1.0521739130434783E-5</v>
      </c>
      <c r="E31" s="549">
        <v>1.0521739130434782E-6</v>
      </c>
      <c r="F31" s="550">
        <v>4.2956521739130436E-4</v>
      </c>
      <c r="G31" s="551">
        <v>4.2956521739130435E-5</v>
      </c>
      <c r="H31" s="497"/>
      <c r="I31" s="498"/>
      <c r="J31" s="498"/>
      <c r="K31" s="547" t="s">
        <v>45</v>
      </c>
      <c r="L31" s="543"/>
      <c r="M31" s="548">
        <v>1.2099999999999999E-5</v>
      </c>
      <c r="N31" s="549">
        <v>1.2100000000000001E-6</v>
      </c>
      <c r="O31" s="550">
        <v>4.9399999999999997E-4</v>
      </c>
      <c r="P31" s="551">
        <v>4.9400000000000001E-5</v>
      </c>
      <c r="Q31" s="497"/>
      <c r="R31" s="498"/>
      <c r="S31" s="498"/>
      <c r="T31" s="547" t="s">
        <v>45</v>
      </c>
      <c r="U31" s="543"/>
      <c r="V31" s="548">
        <v>1.2152608695652174E-5</v>
      </c>
      <c r="W31" s="549">
        <v>1.2152608695652173E-6</v>
      </c>
      <c r="X31" s="550">
        <v>4.961478260869566E-4</v>
      </c>
      <c r="Y31" s="551">
        <v>4.9614782608695659E-5</v>
      </c>
      <c r="Z31" s="497"/>
      <c r="AA31" s="498"/>
      <c r="AB31" s="498"/>
      <c r="AC31" s="498"/>
      <c r="AD31" s="498"/>
      <c r="AE31" s="498"/>
      <c r="AF31" s="498"/>
      <c r="AG31" s="498"/>
      <c r="AH31" s="498"/>
      <c r="AI31" s="498"/>
      <c r="AJ31" s="498"/>
      <c r="AK31" s="498"/>
      <c r="AL31" s="498"/>
      <c r="AM31" s="498"/>
      <c r="AN31" s="498"/>
      <c r="AO31" s="498"/>
      <c r="AP31" s="498"/>
      <c r="AQ31" s="498"/>
      <c r="AR31" s="498"/>
      <c r="AS31" s="498"/>
      <c r="AT31" s="498"/>
    </row>
    <row r="32" spans="1:46" s="496" customFormat="1">
      <c r="A32" s="498"/>
      <c r="B32" s="547" t="s">
        <v>46</v>
      </c>
      <c r="C32" s="543"/>
      <c r="D32" s="552">
        <v>6.1391304347826096E-6</v>
      </c>
      <c r="E32" s="553">
        <v>6.13913043478261E-7</v>
      </c>
      <c r="F32" s="550">
        <v>4.0434782608695659E-4</v>
      </c>
      <c r="G32" s="551">
        <v>4.0434782608695662E-5</v>
      </c>
      <c r="H32" s="497"/>
      <c r="I32" s="498"/>
      <c r="J32" s="498"/>
      <c r="K32" s="547" t="s">
        <v>46</v>
      </c>
      <c r="L32" s="543"/>
      <c r="M32" s="552">
        <v>7.0600000000000002E-6</v>
      </c>
      <c r="N32" s="553">
        <v>7.06E-7</v>
      </c>
      <c r="O32" s="550">
        <v>4.6500000000000003E-4</v>
      </c>
      <c r="P32" s="551">
        <v>4.6499999999999999E-5</v>
      </c>
      <c r="Q32" s="497"/>
      <c r="R32" s="498"/>
      <c r="S32" s="498"/>
      <c r="T32" s="547" t="s">
        <v>46</v>
      </c>
      <c r="U32" s="543"/>
      <c r="V32" s="552">
        <v>7.0906956521739141E-6</v>
      </c>
      <c r="W32" s="553">
        <v>7.0906956521739137E-7</v>
      </c>
      <c r="X32" s="550">
        <v>4.6702173913043489E-4</v>
      </c>
      <c r="Y32" s="551">
        <v>4.6702173913043486E-5</v>
      </c>
      <c r="Z32" s="497"/>
      <c r="AA32" s="498"/>
      <c r="AB32" s="498"/>
      <c r="AC32" s="498"/>
      <c r="AD32" s="498"/>
      <c r="AE32" s="498"/>
      <c r="AF32" s="498"/>
      <c r="AG32" s="498"/>
      <c r="AH32" s="498"/>
      <c r="AI32" s="498"/>
      <c r="AJ32" s="498"/>
      <c r="AK32" s="498"/>
      <c r="AL32" s="498"/>
      <c r="AM32" s="498"/>
      <c r="AN32" s="498"/>
      <c r="AO32" s="498"/>
      <c r="AP32" s="498"/>
      <c r="AQ32" s="498"/>
      <c r="AR32" s="498"/>
      <c r="AS32" s="498"/>
      <c r="AT32" s="498"/>
    </row>
    <row r="33" spans="1:46" s="496" customFormat="1">
      <c r="A33" s="498"/>
      <c r="B33" s="554" t="s">
        <v>47</v>
      </c>
      <c r="C33" s="521"/>
      <c r="D33" s="506"/>
      <c r="E33" s="555"/>
      <c r="F33" s="556">
        <v>3.7913043478260877E-4</v>
      </c>
      <c r="G33" s="557">
        <v>3.7913043478260876E-5</v>
      </c>
      <c r="H33" s="497"/>
      <c r="I33" s="498"/>
      <c r="J33" s="498"/>
      <c r="K33" s="554" t="s">
        <v>47</v>
      </c>
      <c r="L33" s="521"/>
      <c r="M33" s="506"/>
      <c r="N33" s="555"/>
      <c r="O33" s="556">
        <v>4.3600000000000003E-4</v>
      </c>
      <c r="P33" s="557">
        <v>4.3600000000000003E-5</v>
      </c>
      <c r="Q33" s="497"/>
      <c r="R33" s="498"/>
      <c r="S33" s="498"/>
      <c r="T33" s="554" t="s">
        <v>47</v>
      </c>
      <c r="U33" s="521"/>
      <c r="V33" s="506"/>
      <c r="W33" s="555"/>
      <c r="X33" s="556">
        <v>4.3789565217391312E-4</v>
      </c>
      <c r="Y33" s="557">
        <v>4.3789565217391313E-5</v>
      </c>
      <c r="Z33" s="497"/>
      <c r="AA33" s="498"/>
      <c r="AB33" s="498"/>
      <c r="AC33" s="498"/>
      <c r="AD33" s="498"/>
      <c r="AE33" s="498"/>
      <c r="AF33" s="498"/>
      <c r="AG33" s="498"/>
      <c r="AH33" s="498"/>
      <c r="AI33" s="498"/>
      <c r="AJ33" s="498"/>
      <c r="AK33" s="498"/>
      <c r="AL33" s="498"/>
      <c r="AM33" s="498"/>
      <c r="AN33" s="498"/>
      <c r="AO33" s="498"/>
      <c r="AP33" s="498"/>
      <c r="AQ33" s="498"/>
      <c r="AR33" s="498"/>
      <c r="AS33" s="498"/>
      <c r="AT33" s="498"/>
    </row>
    <row r="34" spans="1:46" s="496" customFormat="1" ht="11" thickBot="1">
      <c r="A34" s="498"/>
      <c r="B34" s="1027" t="s">
        <v>48</v>
      </c>
      <c r="C34" s="1005"/>
      <c r="D34" s="1005"/>
      <c r="E34" s="1005"/>
      <c r="F34" s="1005"/>
      <c r="G34" s="1006"/>
      <c r="H34" s="497"/>
      <c r="I34" s="497"/>
      <c r="J34" s="498"/>
      <c r="K34" s="1027" t="s">
        <v>48</v>
      </c>
      <c r="L34" s="1005"/>
      <c r="M34" s="1005"/>
      <c r="N34" s="1005"/>
      <c r="O34" s="1005"/>
      <c r="P34" s="1006"/>
      <c r="Q34" s="497"/>
      <c r="R34" s="497"/>
      <c r="S34" s="498"/>
      <c r="T34" s="1027" t="s">
        <v>48</v>
      </c>
      <c r="U34" s="1005"/>
      <c r="V34" s="1005"/>
      <c r="W34" s="1005"/>
      <c r="X34" s="1005"/>
      <c r="Y34" s="1006"/>
      <c r="Z34" s="497"/>
      <c r="AA34" s="497"/>
      <c r="AB34" s="498"/>
      <c r="AC34" s="498"/>
      <c r="AD34" s="498"/>
      <c r="AE34" s="498"/>
      <c r="AF34" s="498"/>
      <c r="AG34" s="498"/>
      <c r="AH34" s="498"/>
      <c r="AI34" s="498"/>
      <c r="AJ34" s="498"/>
      <c r="AK34" s="498"/>
      <c r="AL34" s="498"/>
      <c r="AM34" s="498"/>
      <c r="AN34" s="498"/>
      <c r="AO34" s="498"/>
      <c r="AP34" s="498"/>
      <c r="AQ34" s="498"/>
      <c r="AR34" s="498"/>
      <c r="AS34" s="498"/>
      <c r="AT34" s="498"/>
    </row>
    <row r="35" spans="1:46" s="496" customFormat="1">
      <c r="A35" s="498"/>
      <c r="B35" s="558"/>
      <c r="C35" s="559"/>
      <c r="D35" s="1028"/>
      <c r="E35" s="1028"/>
      <c r="F35" s="559"/>
      <c r="G35" s="560"/>
      <c r="H35" s="497"/>
      <c r="I35" s="497"/>
      <c r="J35" s="498"/>
      <c r="K35" s="558"/>
      <c r="L35" s="559"/>
      <c r="M35" s="1028"/>
      <c r="N35" s="1028"/>
      <c r="O35" s="559"/>
      <c r="P35" s="560"/>
      <c r="Q35" s="497"/>
      <c r="R35" s="497"/>
      <c r="S35" s="498"/>
      <c r="T35" s="558"/>
      <c r="U35" s="559"/>
      <c r="V35" s="1028"/>
      <c r="W35" s="1028"/>
      <c r="X35" s="559"/>
      <c r="Y35" s="560"/>
      <c r="Z35" s="497"/>
      <c r="AA35" s="497"/>
      <c r="AB35" s="498"/>
      <c r="AC35" s="498"/>
      <c r="AD35" s="498"/>
      <c r="AE35" s="498"/>
      <c r="AF35" s="498"/>
      <c r="AG35" s="498"/>
      <c r="AH35" s="498"/>
      <c r="AI35" s="498"/>
      <c r="AJ35" s="498"/>
      <c r="AK35" s="498"/>
      <c r="AL35" s="498"/>
      <c r="AM35" s="498"/>
      <c r="AN35" s="498"/>
      <c r="AO35" s="498"/>
      <c r="AP35" s="498"/>
      <c r="AQ35" s="498"/>
      <c r="AR35" s="498"/>
      <c r="AS35" s="498"/>
      <c r="AT35" s="498"/>
    </row>
    <row r="36" spans="1:46" s="496" customFormat="1" ht="11" thickBot="1">
      <c r="A36" s="498"/>
      <c r="B36" s="535" t="s">
        <v>49</v>
      </c>
      <c r="C36" s="561" t="s">
        <v>50</v>
      </c>
      <c r="D36" s="562">
        <v>6.3130434782608701E-3</v>
      </c>
      <c r="E36" s="563" t="s">
        <v>51</v>
      </c>
      <c r="F36" s="562">
        <v>6.3130434782608701E-3</v>
      </c>
      <c r="G36" s="564" t="s">
        <v>52</v>
      </c>
      <c r="H36" s="497"/>
      <c r="I36" s="498"/>
      <c r="J36" s="498"/>
      <c r="K36" s="535" t="s">
        <v>49</v>
      </c>
      <c r="L36" s="561" t="s">
        <v>50</v>
      </c>
      <c r="M36" s="562">
        <v>7.26E-3</v>
      </c>
      <c r="N36" s="563" t="s">
        <v>51</v>
      </c>
      <c r="O36" s="562">
        <v>7.26E-3</v>
      </c>
      <c r="P36" s="564" t="s">
        <v>52</v>
      </c>
      <c r="Q36" s="497"/>
      <c r="R36" s="498"/>
      <c r="S36" s="498"/>
      <c r="T36" s="535" t="s">
        <v>49</v>
      </c>
      <c r="U36" s="561" t="s">
        <v>50</v>
      </c>
      <c r="V36" s="562">
        <v>7.2915652173913053E-3</v>
      </c>
      <c r="W36" s="563">
        <v>50</v>
      </c>
      <c r="X36" s="562">
        <v>7.2915652173913053E-3</v>
      </c>
      <c r="Y36" s="564">
        <v>5</v>
      </c>
      <c r="Z36" s="497"/>
      <c r="AA36" s="498"/>
      <c r="AB36" s="498"/>
      <c r="AC36" s="498"/>
      <c r="AD36" s="498"/>
      <c r="AE36" s="498"/>
      <c r="AF36" s="498"/>
      <c r="AG36" s="498"/>
      <c r="AH36" s="498"/>
      <c r="AI36" s="498"/>
      <c r="AJ36" s="498"/>
      <c r="AK36" s="498"/>
      <c r="AL36" s="498"/>
      <c r="AM36" s="498"/>
      <c r="AN36" s="498"/>
      <c r="AO36" s="498"/>
      <c r="AP36" s="498"/>
      <c r="AQ36" s="498"/>
      <c r="AR36" s="498"/>
      <c r="AS36" s="498"/>
      <c r="AT36" s="498"/>
    </row>
    <row r="37" spans="1:46" s="496" customFormat="1" ht="10.5" thickBot="1">
      <c r="A37" s="498"/>
      <c r="B37" s="498"/>
      <c r="C37" s="497"/>
      <c r="D37" s="497"/>
      <c r="E37" s="497"/>
      <c r="F37" s="497"/>
      <c r="G37" s="497"/>
      <c r="H37" s="497"/>
      <c r="I37" s="497"/>
      <c r="J37" s="498"/>
      <c r="K37" s="498"/>
      <c r="L37" s="497"/>
      <c r="M37" s="497"/>
      <c r="N37" s="497"/>
      <c r="O37" s="497"/>
      <c r="P37" s="497"/>
      <c r="Q37" s="497"/>
      <c r="R37" s="497"/>
      <c r="S37" s="498"/>
      <c r="T37" s="498"/>
      <c r="U37" s="497"/>
      <c r="V37" s="497"/>
      <c r="W37" s="497"/>
      <c r="X37" s="497"/>
      <c r="Y37" s="497"/>
      <c r="Z37" s="497"/>
      <c r="AA37" s="497"/>
      <c r="AB37" s="498"/>
      <c r="AC37" s="498"/>
      <c r="AD37" s="498"/>
      <c r="AE37" s="498"/>
      <c r="AF37" s="498"/>
      <c r="AG37" s="498"/>
      <c r="AH37" s="498"/>
      <c r="AI37" s="498"/>
      <c r="AJ37" s="498"/>
      <c r="AK37" s="498"/>
      <c r="AL37" s="498"/>
      <c r="AM37" s="498"/>
      <c r="AN37" s="498"/>
      <c r="AO37" s="498"/>
      <c r="AP37" s="498"/>
      <c r="AQ37" s="498"/>
      <c r="AR37" s="498"/>
      <c r="AS37" s="498"/>
      <c r="AT37" s="498"/>
    </row>
    <row r="38" spans="1:46" s="496" customFormat="1" ht="10.5">
      <c r="A38" s="498"/>
      <c r="B38" s="565" t="s">
        <v>53</v>
      </c>
      <c r="C38" s="540"/>
      <c r="D38" s="1023" t="s">
        <v>54</v>
      </c>
      <c r="E38" s="1024"/>
      <c r="F38" s="1025"/>
      <c r="G38" s="1024" t="s">
        <v>55</v>
      </c>
      <c r="H38" s="1024"/>
      <c r="I38" s="1026"/>
      <c r="J38" s="498"/>
      <c r="K38" s="565" t="s">
        <v>53</v>
      </c>
      <c r="L38" s="540"/>
      <c r="M38" s="1023" t="s">
        <v>54</v>
      </c>
      <c r="N38" s="1024"/>
      <c r="O38" s="1025"/>
      <c r="P38" s="1024" t="s">
        <v>55</v>
      </c>
      <c r="Q38" s="1024"/>
      <c r="R38" s="1026"/>
      <c r="S38" s="498"/>
      <c r="T38" s="565" t="s">
        <v>53</v>
      </c>
      <c r="U38" s="540"/>
      <c r="V38" s="1023" t="s">
        <v>54</v>
      </c>
      <c r="W38" s="1024"/>
      <c r="X38" s="1025"/>
      <c r="Y38" s="1024" t="s">
        <v>55</v>
      </c>
      <c r="Z38" s="1024"/>
      <c r="AA38" s="1026"/>
      <c r="AB38" s="498"/>
      <c r="AC38" s="498"/>
      <c r="AD38" s="498"/>
      <c r="AE38" s="498"/>
      <c r="AF38" s="498"/>
      <c r="AG38" s="498"/>
      <c r="AH38" s="498"/>
      <c r="AI38" s="498"/>
      <c r="AJ38" s="498"/>
      <c r="AK38" s="498"/>
      <c r="AL38" s="498"/>
      <c r="AM38" s="498"/>
      <c r="AN38" s="498"/>
      <c r="AO38" s="498"/>
      <c r="AP38" s="498"/>
      <c r="AQ38" s="498"/>
      <c r="AR38" s="498"/>
      <c r="AS38" s="498"/>
      <c r="AT38" s="498"/>
    </row>
    <row r="39" spans="1:46" s="496" customFormat="1" ht="10.5">
      <c r="A39" s="498"/>
      <c r="B39" s="544"/>
      <c r="C39" s="566" t="s">
        <v>56</v>
      </c>
      <c r="D39" s="1034" t="s">
        <v>5</v>
      </c>
      <c r="E39" s="1009"/>
      <c r="F39" s="567" t="s">
        <v>6</v>
      </c>
      <c r="G39" s="1009" t="s">
        <v>5</v>
      </c>
      <c r="H39" s="1009"/>
      <c r="I39" s="568" t="s">
        <v>6</v>
      </c>
      <c r="J39" s="498"/>
      <c r="K39" s="544"/>
      <c r="L39" s="566" t="s">
        <v>56</v>
      </c>
      <c r="M39" s="1034" t="s">
        <v>5</v>
      </c>
      <c r="N39" s="1009"/>
      <c r="O39" s="567" t="s">
        <v>6</v>
      </c>
      <c r="P39" s="1009" t="s">
        <v>5</v>
      </c>
      <c r="Q39" s="1009"/>
      <c r="R39" s="568" t="s">
        <v>6</v>
      </c>
      <c r="S39" s="498"/>
      <c r="T39" s="544"/>
      <c r="U39" s="566" t="s">
        <v>56</v>
      </c>
      <c r="V39" s="1034" t="s">
        <v>5</v>
      </c>
      <c r="W39" s="1009"/>
      <c r="X39" s="567" t="s">
        <v>6</v>
      </c>
      <c r="Y39" s="1009" t="s">
        <v>5</v>
      </c>
      <c r="Z39" s="1009"/>
      <c r="AA39" s="568" t="s">
        <v>6</v>
      </c>
      <c r="AB39" s="498"/>
      <c r="AC39" s="498"/>
      <c r="AD39" s="498"/>
      <c r="AE39" s="498"/>
      <c r="AF39" s="498"/>
      <c r="AG39" s="498"/>
      <c r="AH39" s="498"/>
      <c r="AI39" s="498"/>
      <c r="AJ39" s="498"/>
      <c r="AK39" s="498"/>
      <c r="AL39" s="498"/>
      <c r="AM39" s="498"/>
      <c r="AN39" s="498"/>
      <c r="AO39" s="498"/>
      <c r="AP39" s="498"/>
      <c r="AQ39" s="498"/>
      <c r="AR39" s="498"/>
      <c r="AS39" s="498"/>
      <c r="AT39" s="498"/>
    </row>
    <row r="40" spans="1:46" s="496" customFormat="1" ht="10.5">
      <c r="A40" s="498"/>
      <c r="B40" s="569" t="s">
        <v>57</v>
      </c>
      <c r="C40" s="570"/>
      <c r="D40" s="571" t="s">
        <v>58</v>
      </c>
      <c r="E40" s="572" t="s">
        <v>59</v>
      </c>
      <c r="F40" s="1035" t="s">
        <v>17</v>
      </c>
      <c r="G40" s="573" t="s">
        <v>58</v>
      </c>
      <c r="H40" s="571" t="s">
        <v>59</v>
      </c>
      <c r="I40" s="1029" t="s">
        <v>51</v>
      </c>
      <c r="J40" s="498"/>
      <c r="K40" s="569" t="s">
        <v>57</v>
      </c>
      <c r="L40" s="570"/>
      <c r="M40" s="571" t="s">
        <v>58</v>
      </c>
      <c r="N40" s="572" t="s">
        <v>59</v>
      </c>
      <c r="O40" s="1035" t="s">
        <v>17</v>
      </c>
      <c r="P40" s="573" t="s">
        <v>58</v>
      </c>
      <c r="Q40" s="571" t="s">
        <v>59</v>
      </c>
      <c r="R40" s="1029" t="s">
        <v>51</v>
      </c>
      <c r="S40" s="498"/>
      <c r="T40" s="569" t="s">
        <v>57</v>
      </c>
      <c r="U40" s="570"/>
      <c r="V40" s="571" t="s">
        <v>58</v>
      </c>
      <c r="W40" s="572" t="s">
        <v>59</v>
      </c>
      <c r="X40" s="1035">
        <v>500</v>
      </c>
      <c r="Y40" s="573" t="s">
        <v>58</v>
      </c>
      <c r="Z40" s="571" t="s">
        <v>59</v>
      </c>
      <c r="AA40" s="1029">
        <v>50</v>
      </c>
      <c r="AB40" s="498"/>
      <c r="AC40" s="498"/>
      <c r="AD40" s="498"/>
      <c r="AE40" s="498"/>
      <c r="AF40" s="498"/>
      <c r="AG40" s="498"/>
      <c r="AH40" s="498"/>
      <c r="AI40" s="498"/>
      <c r="AJ40" s="498"/>
      <c r="AK40" s="498"/>
      <c r="AL40" s="498"/>
      <c r="AM40" s="498"/>
      <c r="AN40" s="498"/>
      <c r="AO40" s="498"/>
      <c r="AP40" s="498"/>
      <c r="AQ40" s="498"/>
      <c r="AR40" s="498"/>
      <c r="AS40" s="498"/>
      <c r="AT40" s="498"/>
    </row>
    <row r="41" spans="1:46" s="496" customFormat="1">
      <c r="A41" s="498"/>
      <c r="B41" s="544" t="s">
        <v>60</v>
      </c>
      <c r="C41" s="570"/>
      <c r="D41" s="574"/>
      <c r="E41" s="552"/>
      <c r="F41" s="1036"/>
      <c r="G41" s="552"/>
      <c r="H41" s="574"/>
      <c r="I41" s="1029"/>
      <c r="J41" s="498"/>
      <c r="K41" s="544" t="s">
        <v>60</v>
      </c>
      <c r="L41" s="570"/>
      <c r="M41" s="574"/>
      <c r="N41" s="552"/>
      <c r="O41" s="1036"/>
      <c r="P41" s="552"/>
      <c r="Q41" s="574"/>
      <c r="R41" s="1029"/>
      <c r="S41" s="498"/>
      <c r="T41" s="544" t="s">
        <v>60</v>
      </c>
      <c r="U41" s="570"/>
      <c r="V41" s="574"/>
      <c r="W41" s="552"/>
      <c r="X41" s="1036"/>
      <c r="Y41" s="552"/>
      <c r="Z41" s="574"/>
      <c r="AA41" s="1029"/>
      <c r="AB41" s="498"/>
      <c r="AC41" s="498"/>
      <c r="AD41" s="498"/>
      <c r="AE41" s="498"/>
      <c r="AF41" s="498"/>
      <c r="AG41" s="498"/>
      <c r="AH41" s="498"/>
      <c r="AI41" s="498"/>
      <c r="AJ41" s="498"/>
      <c r="AK41" s="498"/>
      <c r="AL41" s="498"/>
      <c r="AM41" s="498"/>
      <c r="AN41" s="498"/>
      <c r="AO41" s="498"/>
      <c r="AP41" s="498"/>
      <c r="AQ41" s="498"/>
      <c r="AR41" s="498"/>
      <c r="AS41" s="498"/>
      <c r="AT41" s="498"/>
    </row>
    <row r="42" spans="1:46" s="496" customFormat="1">
      <c r="A42" s="498"/>
      <c r="B42" s="544" t="s">
        <v>61</v>
      </c>
      <c r="C42" s="570"/>
      <c r="D42" s="574">
        <v>9.0782608695652177E-6</v>
      </c>
      <c r="E42" s="552">
        <v>1.8156521739130435E-5</v>
      </c>
      <c r="F42" s="1036"/>
      <c r="G42" s="552">
        <v>9.0782608695652179E-7</v>
      </c>
      <c r="H42" s="552">
        <v>1.8156521739130436E-6</v>
      </c>
      <c r="I42" s="1029"/>
      <c r="J42" s="498"/>
      <c r="K42" s="544" t="s">
        <v>61</v>
      </c>
      <c r="L42" s="570"/>
      <c r="M42" s="574">
        <v>1.044E-5</v>
      </c>
      <c r="N42" s="552">
        <v>2.088E-5</v>
      </c>
      <c r="O42" s="1036"/>
      <c r="P42" s="552">
        <v>1.04E-6</v>
      </c>
      <c r="Q42" s="552">
        <v>2.0880000000000002E-6</v>
      </c>
      <c r="R42" s="1029"/>
      <c r="S42" s="498"/>
      <c r="T42" s="544" t="s">
        <v>61</v>
      </c>
      <c r="U42" s="570"/>
      <c r="V42" s="574">
        <v>1.0485391304347827E-5</v>
      </c>
      <c r="W42" s="552">
        <v>2.0970782608695653E-5</v>
      </c>
      <c r="X42" s="1036"/>
      <c r="Y42" s="552">
        <v>1.0485391304347827E-6</v>
      </c>
      <c r="Z42" s="552">
        <v>2.0970782608695654E-6</v>
      </c>
      <c r="AA42" s="1029"/>
      <c r="AB42" s="498"/>
      <c r="AC42" s="498"/>
      <c r="AD42" s="498"/>
      <c r="AE42" s="498"/>
      <c r="AF42" s="498"/>
      <c r="AG42" s="498"/>
      <c r="AH42" s="498"/>
      <c r="AI42" s="498"/>
      <c r="AJ42" s="498"/>
      <c r="AK42" s="498"/>
      <c r="AL42" s="498"/>
      <c r="AM42" s="498"/>
      <c r="AN42" s="498"/>
      <c r="AO42" s="498"/>
      <c r="AP42" s="498"/>
      <c r="AQ42" s="498"/>
      <c r="AR42" s="498"/>
      <c r="AS42" s="498"/>
      <c r="AT42" s="498"/>
    </row>
    <row r="43" spans="1:46" s="496" customFormat="1">
      <c r="A43" s="498"/>
      <c r="B43" s="544" t="s">
        <v>62</v>
      </c>
      <c r="C43" s="570"/>
      <c r="D43" s="575"/>
      <c r="E43" s="552"/>
      <c r="F43" s="1036"/>
      <c r="G43" s="552"/>
      <c r="H43" s="574"/>
      <c r="I43" s="1029"/>
      <c r="J43" s="498"/>
      <c r="K43" s="544" t="s">
        <v>62</v>
      </c>
      <c r="L43" s="570"/>
      <c r="M43" s="575"/>
      <c r="N43" s="552"/>
      <c r="O43" s="1036"/>
      <c r="P43" s="552"/>
      <c r="Q43" s="574"/>
      <c r="R43" s="1029"/>
      <c r="S43" s="498"/>
      <c r="T43" s="544" t="s">
        <v>62</v>
      </c>
      <c r="U43" s="570"/>
      <c r="V43" s="575"/>
      <c r="W43" s="552"/>
      <c r="X43" s="1036"/>
      <c r="Y43" s="552"/>
      <c r="Z43" s="574"/>
      <c r="AA43" s="1029"/>
      <c r="AB43" s="498"/>
      <c r="AC43" s="498"/>
      <c r="AD43" s="498"/>
      <c r="AE43" s="498"/>
      <c r="AF43" s="498"/>
      <c r="AG43" s="498"/>
      <c r="AH43" s="498"/>
      <c r="AI43" s="498"/>
      <c r="AJ43" s="498"/>
      <c r="AK43" s="498"/>
      <c r="AL43" s="498"/>
      <c r="AM43" s="498"/>
      <c r="AN43" s="498"/>
      <c r="AO43" s="498"/>
      <c r="AP43" s="498"/>
      <c r="AQ43" s="498"/>
      <c r="AR43" s="498"/>
      <c r="AS43" s="498"/>
      <c r="AT43" s="498"/>
    </row>
    <row r="44" spans="1:46" s="496" customFormat="1">
      <c r="A44" s="498"/>
      <c r="B44" s="544" t="s">
        <v>63</v>
      </c>
      <c r="C44" s="570"/>
      <c r="D44" s="1031" t="s">
        <v>64</v>
      </c>
      <c r="E44" s="1032">
        <v>1.8156521739130438E-4</v>
      </c>
      <c r="F44" s="1036"/>
      <c r="G44" s="1032" t="s">
        <v>64</v>
      </c>
      <c r="H44" s="1033">
        <v>1.8156521739130439E-5</v>
      </c>
      <c r="I44" s="1029"/>
      <c r="J44" s="498"/>
      <c r="K44" s="544" t="s">
        <v>63</v>
      </c>
      <c r="L44" s="570"/>
      <c r="M44" s="1031" t="s">
        <v>64</v>
      </c>
      <c r="N44" s="1032">
        <v>2.0880000000000001E-4</v>
      </c>
      <c r="O44" s="1036"/>
      <c r="P44" s="1032" t="s">
        <v>64</v>
      </c>
      <c r="Q44" s="1033">
        <v>2.088E-5</v>
      </c>
      <c r="R44" s="1029"/>
      <c r="S44" s="498"/>
      <c r="T44" s="544" t="s">
        <v>63</v>
      </c>
      <c r="U44" s="570"/>
      <c r="V44" s="1031" t="s">
        <v>64</v>
      </c>
      <c r="W44" s="1032">
        <v>2.0970782608695657E-4</v>
      </c>
      <c r="X44" s="1036"/>
      <c r="Y44" s="1032" t="s">
        <v>64</v>
      </c>
      <c r="Z44" s="1033">
        <v>2.0970782608695657E-5</v>
      </c>
      <c r="AA44" s="1029"/>
      <c r="AB44" s="498"/>
      <c r="AC44" s="498"/>
      <c r="AD44" s="498"/>
      <c r="AE44" s="498"/>
      <c r="AF44" s="498"/>
      <c r="AG44" s="498"/>
      <c r="AH44" s="498"/>
      <c r="AI44" s="498"/>
      <c r="AJ44" s="498"/>
      <c r="AK44" s="498"/>
      <c r="AL44" s="498"/>
      <c r="AM44" s="498"/>
      <c r="AN44" s="498"/>
      <c r="AO44" s="498"/>
      <c r="AP44" s="498"/>
      <c r="AQ44" s="498"/>
      <c r="AR44" s="498"/>
      <c r="AS44" s="498"/>
      <c r="AT44" s="498"/>
    </row>
    <row r="45" spans="1:46" s="496" customFormat="1">
      <c r="A45" s="498"/>
      <c r="B45" s="544" t="s">
        <v>65</v>
      </c>
      <c r="C45" s="570"/>
      <c r="D45" s="1031"/>
      <c r="E45" s="1032">
        <v>0</v>
      </c>
      <c r="F45" s="1036"/>
      <c r="G45" s="1032"/>
      <c r="H45" s="1033">
        <v>0</v>
      </c>
      <c r="I45" s="1029"/>
      <c r="J45" s="498"/>
      <c r="K45" s="544" t="s">
        <v>65</v>
      </c>
      <c r="L45" s="570"/>
      <c r="M45" s="1031"/>
      <c r="N45" s="1032"/>
      <c r="O45" s="1036"/>
      <c r="P45" s="1032"/>
      <c r="Q45" s="1033"/>
      <c r="R45" s="1029"/>
      <c r="S45" s="498"/>
      <c r="T45" s="544" t="s">
        <v>65</v>
      </c>
      <c r="U45" s="570"/>
      <c r="V45" s="1031"/>
      <c r="W45" s="1032">
        <v>0</v>
      </c>
      <c r="X45" s="1036"/>
      <c r="Y45" s="1032"/>
      <c r="Z45" s="1033">
        <v>0</v>
      </c>
      <c r="AA45" s="1029"/>
      <c r="AB45" s="498"/>
      <c r="AC45" s="498"/>
      <c r="AD45" s="498"/>
      <c r="AE45" s="498"/>
      <c r="AF45" s="498"/>
      <c r="AG45" s="498"/>
      <c r="AH45" s="498"/>
      <c r="AI45" s="498"/>
      <c r="AJ45" s="498"/>
      <c r="AK45" s="498"/>
      <c r="AL45" s="498"/>
      <c r="AM45" s="498"/>
      <c r="AN45" s="498"/>
      <c r="AO45" s="498"/>
      <c r="AP45" s="498"/>
      <c r="AQ45" s="498"/>
      <c r="AR45" s="498"/>
      <c r="AS45" s="498"/>
      <c r="AT45" s="498"/>
    </row>
    <row r="46" spans="1:46" s="496" customFormat="1">
      <c r="A46" s="498"/>
      <c r="B46" s="544"/>
      <c r="C46" s="570"/>
      <c r="D46" s="575"/>
      <c r="E46" s="552"/>
      <c r="F46" s="1036"/>
      <c r="G46" s="552"/>
      <c r="H46" s="574"/>
      <c r="I46" s="1029"/>
      <c r="J46" s="498"/>
      <c r="K46" s="544"/>
      <c r="L46" s="570"/>
      <c r="M46" s="575"/>
      <c r="N46" s="552"/>
      <c r="O46" s="1036"/>
      <c r="P46" s="552"/>
      <c r="Q46" s="574"/>
      <c r="R46" s="1029"/>
      <c r="S46" s="498"/>
      <c r="T46" s="544"/>
      <c r="U46" s="570"/>
      <c r="V46" s="575"/>
      <c r="W46" s="552"/>
      <c r="X46" s="1036"/>
      <c r="Y46" s="552"/>
      <c r="Z46" s="574"/>
      <c r="AA46" s="1029"/>
      <c r="AB46" s="498"/>
      <c r="AC46" s="498"/>
      <c r="AD46" s="498"/>
      <c r="AE46" s="498"/>
      <c r="AF46" s="498"/>
      <c r="AG46" s="498"/>
      <c r="AH46" s="498"/>
      <c r="AI46" s="498"/>
      <c r="AJ46" s="498"/>
      <c r="AK46" s="498"/>
      <c r="AL46" s="498"/>
      <c r="AM46" s="498"/>
      <c r="AN46" s="498"/>
      <c r="AO46" s="498"/>
      <c r="AP46" s="498"/>
      <c r="AQ46" s="498"/>
      <c r="AR46" s="498"/>
      <c r="AS46" s="498"/>
      <c r="AT46" s="498"/>
    </row>
    <row r="47" spans="1:46" s="496" customFormat="1">
      <c r="A47" s="498"/>
      <c r="B47" s="544" t="s">
        <v>66</v>
      </c>
      <c r="C47" s="570"/>
      <c r="D47" s="574">
        <v>7.5739130434782615E-6</v>
      </c>
      <c r="E47" s="552">
        <v>1.5147826086956523E-5</v>
      </c>
      <c r="F47" s="1036"/>
      <c r="G47" s="552">
        <v>7.5739130434782619E-7</v>
      </c>
      <c r="H47" s="574">
        <v>1.5147826086956524E-6</v>
      </c>
      <c r="I47" s="1029"/>
      <c r="J47" s="498"/>
      <c r="K47" s="544" t="s">
        <v>66</v>
      </c>
      <c r="L47" s="570"/>
      <c r="M47" s="574">
        <v>8.7099999999999996E-6</v>
      </c>
      <c r="N47" s="552">
        <v>1.7419999999999999E-5</v>
      </c>
      <c r="O47" s="1036"/>
      <c r="P47" s="552">
        <v>8.7000000000000003E-7</v>
      </c>
      <c r="Q47" s="574">
        <v>1.742E-6</v>
      </c>
      <c r="R47" s="1029"/>
      <c r="S47" s="498"/>
      <c r="T47" s="544" t="s">
        <v>66</v>
      </c>
      <c r="U47" s="570"/>
      <c r="V47" s="574">
        <v>8.7478695652173929E-6</v>
      </c>
      <c r="W47" s="552">
        <v>1.7495739130434786E-5</v>
      </c>
      <c r="X47" s="1036"/>
      <c r="Y47" s="552">
        <v>8.7478695652173924E-7</v>
      </c>
      <c r="Z47" s="574">
        <v>1.7495739130434785E-6</v>
      </c>
      <c r="AA47" s="1029"/>
      <c r="AB47" s="498"/>
      <c r="AC47" s="498"/>
      <c r="AD47" s="498"/>
      <c r="AE47" s="498"/>
      <c r="AF47" s="498"/>
      <c r="AG47" s="498"/>
      <c r="AH47" s="498"/>
      <c r="AI47" s="498"/>
      <c r="AJ47" s="498"/>
      <c r="AK47" s="498"/>
      <c r="AL47" s="498"/>
      <c r="AM47" s="498"/>
      <c r="AN47" s="498"/>
      <c r="AO47" s="498"/>
      <c r="AP47" s="498"/>
      <c r="AQ47" s="498"/>
      <c r="AR47" s="498"/>
      <c r="AS47" s="498"/>
      <c r="AT47" s="498"/>
    </row>
    <row r="48" spans="1:46" s="496" customFormat="1" ht="20">
      <c r="A48" s="498"/>
      <c r="B48" s="544" t="s">
        <v>67</v>
      </c>
      <c r="C48" s="570"/>
      <c r="D48" s="576"/>
      <c r="E48" s="577"/>
      <c r="F48" s="1036"/>
      <c r="G48" s="577"/>
      <c r="H48" s="578"/>
      <c r="I48" s="1029"/>
      <c r="J48" s="498"/>
      <c r="K48" s="544" t="s">
        <v>67</v>
      </c>
      <c r="L48" s="570"/>
      <c r="M48" s="576"/>
      <c r="N48" s="577"/>
      <c r="O48" s="1036"/>
      <c r="P48" s="577"/>
      <c r="Q48" s="578"/>
      <c r="R48" s="1029"/>
      <c r="S48" s="498"/>
      <c r="T48" s="544" t="s">
        <v>67</v>
      </c>
      <c r="U48" s="570"/>
      <c r="V48" s="576"/>
      <c r="W48" s="577"/>
      <c r="X48" s="1036"/>
      <c r="Y48" s="577"/>
      <c r="Z48" s="578"/>
      <c r="AA48" s="1029"/>
      <c r="AB48" s="498"/>
      <c r="AC48" s="498"/>
      <c r="AD48" s="498"/>
      <c r="AE48" s="498"/>
      <c r="AF48" s="498"/>
      <c r="AG48" s="498"/>
      <c r="AH48" s="498"/>
      <c r="AI48" s="498"/>
      <c r="AJ48" s="498"/>
      <c r="AK48" s="498"/>
      <c r="AL48" s="498"/>
      <c r="AM48" s="498"/>
      <c r="AN48" s="498"/>
      <c r="AO48" s="498"/>
      <c r="AP48" s="498"/>
      <c r="AQ48" s="498"/>
      <c r="AR48" s="498"/>
      <c r="AS48" s="498"/>
      <c r="AT48" s="498"/>
    </row>
    <row r="49" spans="1:46" s="496" customFormat="1">
      <c r="A49" s="498"/>
      <c r="B49" s="544" t="s">
        <v>68</v>
      </c>
      <c r="C49" s="570"/>
      <c r="D49" s="1031" t="s">
        <v>64</v>
      </c>
      <c r="E49" s="1032">
        <v>1.8156521739130438E-4</v>
      </c>
      <c r="F49" s="1036"/>
      <c r="G49" s="1032" t="s">
        <v>64</v>
      </c>
      <c r="H49" s="1033">
        <v>1.8156521739130439E-5</v>
      </c>
      <c r="I49" s="1029"/>
      <c r="J49" s="498"/>
      <c r="K49" s="544" t="s">
        <v>68</v>
      </c>
      <c r="L49" s="570"/>
      <c r="M49" s="1031" t="s">
        <v>64</v>
      </c>
      <c r="N49" s="1032">
        <v>2.0880000000000001E-4</v>
      </c>
      <c r="O49" s="1036"/>
      <c r="P49" s="1032" t="s">
        <v>64</v>
      </c>
      <c r="Q49" s="1033">
        <v>2.088E-5</v>
      </c>
      <c r="R49" s="1029"/>
      <c r="S49" s="498"/>
      <c r="T49" s="544" t="s">
        <v>68</v>
      </c>
      <c r="U49" s="570"/>
      <c r="V49" s="1031" t="s">
        <v>64</v>
      </c>
      <c r="W49" s="1032">
        <v>2.0970782608695657E-4</v>
      </c>
      <c r="X49" s="1036"/>
      <c r="Y49" s="1032" t="s">
        <v>64</v>
      </c>
      <c r="Z49" s="1033">
        <v>2.0970782608695657E-5</v>
      </c>
      <c r="AA49" s="1029"/>
      <c r="AB49" s="498"/>
      <c r="AC49" s="498"/>
      <c r="AD49" s="498"/>
      <c r="AE49" s="498"/>
      <c r="AF49" s="498"/>
      <c r="AG49" s="498"/>
      <c r="AH49" s="498"/>
      <c r="AI49" s="498"/>
      <c r="AJ49" s="498"/>
      <c r="AK49" s="498"/>
      <c r="AL49" s="498"/>
      <c r="AM49" s="498"/>
      <c r="AN49" s="498"/>
      <c r="AO49" s="498"/>
      <c r="AP49" s="498"/>
      <c r="AQ49" s="498"/>
      <c r="AR49" s="498"/>
      <c r="AS49" s="498"/>
      <c r="AT49" s="498"/>
    </row>
    <row r="50" spans="1:46" s="496" customFormat="1">
      <c r="A50" s="498"/>
      <c r="B50" s="544" t="s">
        <v>69</v>
      </c>
      <c r="C50" s="570"/>
      <c r="D50" s="1031"/>
      <c r="E50" s="1032">
        <v>0</v>
      </c>
      <c r="F50" s="1036"/>
      <c r="G50" s="1032"/>
      <c r="H50" s="1033">
        <v>0</v>
      </c>
      <c r="I50" s="1029"/>
      <c r="J50" s="498"/>
      <c r="K50" s="544" t="s">
        <v>69</v>
      </c>
      <c r="L50" s="570"/>
      <c r="M50" s="1031"/>
      <c r="N50" s="1032"/>
      <c r="O50" s="1036"/>
      <c r="P50" s="1032"/>
      <c r="Q50" s="1033"/>
      <c r="R50" s="1029"/>
      <c r="S50" s="498"/>
      <c r="T50" s="544" t="s">
        <v>69</v>
      </c>
      <c r="U50" s="570"/>
      <c r="V50" s="1031"/>
      <c r="W50" s="1032">
        <v>0</v>
      </c>
      <c r="X50" s="1036"/>
      <c r="Y50" s="1032"/>
      <c r="Z50" s="1033">
        <v>0</v>
      </c>
      <c r="AA50" s="1029"/>
      <c r="AB50" s="498"/>
      <c r="AC50" s="498"/>
      <c r="AD50" s="498"/>
      <c r="AE50" s="498"/>
      <c r="AF50" s="498"/>
      <c r="AG50" s="498"/>
      <c r="AH50" s="498"/>
      <c r="AI50" s="498"/>
      <c r="AJ50" s="498"/>
      <c r="AK50" s="498"/>
      <c r="AL50" s="498"/>
      <c r="AM50" s="498"/>
      <c r="AN50" s="498"/>
      <c r="AO50" s="498"/>
      <c r="AP50" s="498"/>
      <c r="AQ50" s="498"/>
      <c r="AR50" s="498"/>
      <c r="AS50" s="498"/>
      <c r="AT50" s="498"/>
    </row>
    <row r="51" spans="1:46" s="496" customFormat="1">
      <c r="A51" s="498"/>
      <c r="B51" s="544"/>
      <c r="C51" s="570"/>
      <c r="D51" s="575"/>
      <c r="E51" s="552"/>
      <c r="F51" s="1036"/>
      <c r="G51" s="552"/>
      <c r="H51" s="574"/>
      <c r="I51" s="1029"/>
      <c r="J51" s="498"/>
      <c r="K51" s="544"/>
      <c r="L51" s="570"/>
      <c r="M51" s="575"/>
      <c r="N51" s="552"/>
      <c r="O51" s="1036"/>
      <c r="P51" s="552"/>
      <c r="Q51" s="574"/>
      <c r="R51" s="1029"/>
      <c r="S51" s="498"/>
      <c r="T51" s="544"/>
      <c r="U51" s="570"/>
      <c r="V51" s="575"/>
      <c r="W51" s="552"/>
      <c r="X51" s="1036"/>
      <c r="Y51" s="552"/>
      <c r="Z51" s="574"/>
      <c r="AA51" s="1029"/>
      <c r="AB51" s="498"/>
      <c r="AC51" s="498"/>
      <c r="AD51" s="498"/>
      <c r="AE51" s="498"/>
      <c r="AF51" s="498"/>
      <c r="AG51" s="498"/>
      <c r="AH51" s="498"/>
      <c r="AI51" s="498"/>
      <c r="AJ51" s="498"/>
      <c r="AK51" s="498"/>
      <c r="AL51" s="498"/>
      <c r="AM51" s="498"/>
      <c r="AN51" s="498"/>
      <c r="AO51" s="498"/>
      <c r="AP51" s="498"/>
      <c r="AQ51" s="498"/>
      <c r="AR51" s="498"/>
      <c r="AS51" s="498"/>
      <c r="AT51" s="498"/>
    </row>
    <row r="52" spans="1:46" s="496" customFormat="1">
      <c r="A52" s="498"/>
      <c r="B52" s="544" t="s">
        <v>70</v>
      </c>
      <c r="C52" s="570"/>
      <c r="D52" s="574">
        <v>9.078260869565219E-5</v>
      </c>
      <c r="E52" s="552">
        <v>1.8156521739130438E-4</v>
      </c>
      <c r="F52" s="1036"/>
      <c r="G52" s="552">
        <v>9.0782608695652194E-6</v>
      </c>
      <c r="H52" s="574">
        <v>1.8156521739130439E-5</v>
      </c>
      <c r="I52" s="1029"/>
      <c r="J52" s="498"/>
      <c r="K52" s="544" t="s">
        <v>70</v>
      </c>
      <c r="L52" s="570"/>
      <c r="M52" s="574">
        <v>1.044E-4</v>
      </c>
      <c r="N52" s="552">
        <v>2.0880000000000001E-4</v>
      </c>
      <c r="O52" s="1036"/>
      <c r="P52" s="552">
        <v>1.044E-5</v>
      </c>
      <c r="Q52" s="574">
        <v>2.088E-5</v>
      </c>
      <c r="R52" s="1029"/>
      <c r="S52" s="498"/>
      <c r="T52" s="544" t="s">
        <v>70</v>
      </c>
      <c r="U52" s="570"/>
      <c r="V52" s="574">
        <v>1.0485391304347829E-4</v>
      </c>
      <c r="W52" s="552">
        <v>2.0970782608695657E-4</v>
      </c>
      <c r="X52" s="1036"/>
      <c r="Y52" s="552">
        <v>1.0485391304347828E-5</v>
      </c>
      <c r="Z52" s="574">
        <v>2.0970782608695657E-5</v>
      </c>
      <c r="AA52" s="1029"/>
      <c r="AB52" s="498"/>
      <c r="AC52" s="498"/>
      <c r="AD52" s="498"/>
      <c r="AE52" s="498"/>
      <c r="AF52" s="498"/>
      <c r="AG52" s="498"/>
      <c r="AH52" s="498"/>
      <c r="AI52" s="498"/>
      <c r="AJ52" s="498"/>
      <c r="AK52" s="498"/>
      <c r="AL52" s="498"/>
      <c r="AM52" s="498"/>
      <c r="AN52" s="498"/>
      <c r="AO52" s="498"/>
      <c r="AP52" s="498"/>
      <c r="AQ52" s="498"/>
      <c r="AR52" s="498"/>
      <c r="AS52" s="498"/>
      <c r="AT52" s="498"/>
    </row>
    <row r="53" spans="1:46" s="496" customFormat="1">
      <c r="A53" s="498"/>
      <c r="B53" s="544" t="s">
        <v>71</v>
      </c>
      <c r="C53" s="570"/>
      <c r="D53" s="574">
        <v>7.7008695652173911E-3</v>
      </c>
      <c r="E53" s="552">
        <v>1.5401739130434782E-2</v>
      </c>
      <c r="F53" s="1036"/>
      <c r="G53" s="552">
        <v>7.7008695652173911E-3</v>
      </c>
      <c r="H53" s="574">
        <v>1.5401739130434782E-2</v>
      </c>
      <c r="I53" s="1029"/>
      <c r="J53" s="498"/>
      <c r="K53" s="544" t="s">
        <v>71</v>
      </c>
      <c r="L53" s="570"/>
      <c r="M53" s="574">
        <v>8.8559999999999993E-3</v>
      </c>
      <c r="N53" s="552">
        <v>1.7711999999999999E-2</v>
      </c>
      <c r="O53" s="1036"/>
      <c r="P53" s="552">
        <v>8.8559999999999993E-3</v>
      </c>
      <c r="Q53" s="574">
        <v>1.7711999999999999E-2</v>
      </c>
      <c r="R53" s="1029"/>
      <c r="S53" s="498"/>
      <c r="T53" s="544" t="s">
        <v>71</v>
      </c>
      <c r="U53" s="570"/>
      <c r="V53" s="574">
        <v>8.8945043478260866E-3</v>
      </c>
      <c r="W53" s="552">
        <v>1.7789008695652173E-2</v>
      </c>
      <c r="X53" s="1036"/>
      <c r="Y53" s="552">
        <v>8.8945043478260866E-3</v>
      </c>
      <c r="Z53" s="574">
        <v>1.7789008695652173E-2</v>
      </c>
      <c r="AA53" s="1029"/>
      <c r="AB53" s="498"/>
      <c r="AC53" s="498"/>
      <c r="AD53" s="498"/>
      <c r="AE53" s="498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</row>
    <row r="54" spans="1:46" s="496" customFormat="1">
      <c r="A54" s="498"/>
      <c r="B54" s="544"/>
      <c r="C54" s="570"/>
      <c r="D54" s="1031" t="s">
        <v>64</v>
      </c>
      <c r="E54" s="1032">
        <v>1.8156521739130435E-5</v>
      </c>
      <c r="F54" s="1036"/>
      <c r="G54" s="1032" t="s">
        <v>64</v>
      </c>
      <c r="H54" s="1033" t="s">
        <v>64</v>
      </c>
      <c r="I54" s="1029"/>
      <c r="J54" s="498"/>
      <c r="K54" s="544"/>
      <c r="L54" s="570"/>
      <c r="M54" s="1031" t="s">
        <v>64</v>
      </c>
      <c r="N54" s="1032">
        <v>2.088E-5</v>
      </c>
      <c r="O54" s="1036"/>
      <c r="P54" s="1032" t="s">
        <v>64</v>
      </c>
      <c r="Q54" s="1033" t="s">
        <v>64</v>
      </c>
      <c r="R54" s="1029"/>
      <c r="S54" s="498"/>
      <c r="T54" s="544"/>
      <c r="U54" s="570"/>
      <c r="V54" s="1031" t="s">
        <v>64</v>
      </c>
      <c r="W54" s="1032">
        <v>2.0970782608695653E-5</v>
      </c>
      <c r="X54" s="1036"/>
      <c r="Y54" s="1032" t="s">
        <v>64</v>
      </c>
      <c r="Z54" s="1033" t="s">
        <v>64</v>
      </c>
      <c r="AA54" s="1029"/>
      <c r="AB54" s="498"/>
      <c r="AC54" s="498"/>
      <c r="AD54" s="498"/>
      <c r="AE54" s="498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</row>
    <row r="55" spans="1:46" s="496" customFormat="1">
      <c r="A55" s="498"/>
      <c r="B55" s="544" t="s">
        <v>72</v>
      </c>
      <c r="C55" s="570"/>
      <c r="D55" s="1031"/>
      <c r="E55" s="1032">
        <v>0</v>
      </c>
      <c r="F55" s="1036"/>
      <c r="G55" s="1032"/>
      <c r="H55" s="1033"/>
      <c r="I55" s="1029"/>
      <c r="J55" s="498"/>
      <c r="K55" s="544" t="s">
        <v>72</v>
      </c>
      <c r="L55" s="570"/>
      <c r="M55" s="1031"/>
      <c r="N55" s="1032"/>
      <c r="O55" s="1036"/>
      <c r="P55" s="1032"/>
      <c r="Q55" s="1033"/>
      <c r="R55" s="1029"/>
      <c r="S55" s="498"/>
      <c r="T55" s="544" t="s">
        <v>72</v>
      </c>
      <c r="U55" s="570"/>
      <c r="V55" s="1031"/>
      <c r="W55" s="1032">
        <v>0</v>
      </c>
      <c r="X55" s="1036"/>
      <c r="Y55" s="1032"/>
      <c r="Z55" s="1033"/>
      <c r="AA55" s="1029"/>
      <c r="AB55" s="498"/>
      <c r="AC55" s="498"/>
      <c r="AD55" s="498"/>
      <c r="AE55" s="498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</row>
    <row r="56" spans="1:46" s="496" customFormat="1">
      <c r="A56" s="498"/>
      <c r="B56" s="544" t="s">
        <v>73</v>
      </c>
      <c r="C56" s="570"/>
      <c r="D56" s="1031"/>
      <c r="E56" s="1032">
        <v>0</v>
      </c>
      <c r="F56" s="1036"/>
      <c r="G56" s="1032"/>
      <c r="H56" s="1033"/>
      <c r="I56" s="1029"/>
      <c r="J56" s="498"/>
      <c r="K56" s="544" t="s">
        <v>73</v>
      </c>
      <c r="L56" s="570"/>
      <c r="M56" s="1031"/>
      <c r="N56" s="1032"/>
      <c r="O56" s="1036"/>
      <c r="P56" s="1032"/>
      <c r="Q56" s="1033"/>
      <c r="R56" s="1029"/>
      <c r="S56" s="498"/>
      <c r="T56" s="544" t="s">
        <v>73</v>
      </c>
      <c r="U56" s="570"/>
      <c r="V56" s="1031"/>
      <c r="W56" s="1032">
        <v>0</v>
      </c>
      <c r="X56" s="1036"/>
      <c r="Y56" s="1032"/>
      <c r="Z56" s="1033"/>
      <c r="AA56" s="1029"/>
      <c r="AB56" s="498"/>
      <c r="AC56" s="498"/>
      <c r="AD56" s="498"/>
      <c r="AE56" s="498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</row>
    <row r="57" spans="1:46" s="496" customFormat="1" ht="20">
      <c r="A57" s="498"/>
      <c r="B57" s="544" t="s">
        <v>74</v>
      </c>
      <c r="C57" s="570"/>
      <c r="D57" s="1031"/>
      <c r="E57" s="1032">
        <v>0</v>
      </c>
      <c r="F57" s="1036"/>
      <c r="G57" s="1032"/>
      <c r="H57" s="1033"/>
      <c r="I57" s="1029"/>
      <c r="J57" s="498"/>
      <c r="K57" s="544" t="s">
        <v>74</v>
      </c>
      <c r="L57" s="570"/>
      <c r="M57" s="1031"/>
      <c r="N57" s="1032"/>
      <c r="O57" s="1036"/>
      <c r="P57" s="1032"/>
      <c r="Q57" s="1033"/>
      <c r="R57" s="1029"/>
      <c r="S57" s="498"/>
      <c r="T57" s="544" t="s">
        <v>74</v>
      </c>
      <c r="U57" s="570"/>
      <c r="V57" s="1031"/>
      <c r="W57" s="1032">
        <v>0</v>
      </c>
      <c r="X57" s="1036"/>
      <c r="Y57" s="1032"/>
      <c r="Z57" s="1033"/>
      <c r="AA57" s="1029"/>
      <c r="AB57" s="498"/>
      <c r="AC57" s="498"/>
      <c r="AD57" s="498"/>
      <c r="AE57" s="498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</row>
    <row r="58" spans="1:46" s="496" customFormat="1" ht="10.5">
      <c r="A58" s="498"/>
      <c r="B58" s="569" t="s">
        <v>135</v>
      </c>
      <c r="C58" s="570"/>
      <c r="D58" s="575"/>
      <c r="E58" s="552"/>
      <c r="F58" s="1036"/>
      <c r="G58" s="552"/>
      <c r="H58" s="574"/>
      <c r="I58" s="1029"/>
      <c r="J58" s="498"/>
      <c r="K58" s="569" t="s">
        <v>135</v>
      </c>
      <c r="L58" s="570"/>
      <c r="M58" s="575"/>
      <c r="N58" s="552"/>
      <c r="O58" s="1036"/>
      <c r="P58" s="552"/>
      <c r="Q58" s="574"/>
      <c r="R58" s="1029"/>
      <c r="S58" s="498"/>
      <c r="T58" s="569" t="s">
        <v>135</v>
      </c>
      <c r="U58" s="570"/>
      <c r="V58" s="575"/>
      <c r="W58" s="552"/>
      <c r="X58" s="1036"/>
      <c r="Y58" s="552"/>
      <c r="Z58" s="574"/>
      <c r="AA58" s="1029"/>
      <c r="AB58" s="498"/>
      <c r="AC58" s="498"/>
      <c r="AD58" s="498"/>
      <c r="AE58" s="498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</row>
    <row r="59" spans="1:46" s="496" customFormat="1">
      <c r="A59" s="498"/>
      <c r="B59" s="544" t="s">
        <v>76</v>
      </c>
      <c r="C59" s="570"/>
      <c r="D59" s="574">
        <v>6.8243478260869564E-5</v>
      </c>
      <c r="E59" s="552">
        <v>1.3648695652173913E-4</v>
      </c>
      <c r="F59" s="1036"/>
      <c r="G59" s="552">
        <v>6.8243478260869561E-6</v>
      </c>
      <c r="H59" s="574">
        <v>1.3648695652173912E-5</v>
      </c>
      <c r="I59" s="1029"/>
      <c r="J59" s="498"/>
      <c r="K59" s="544" t="s">
        <v>76</v>
      </c>
      <c r="L59" s="570"/>
      <c r="M59" s="574">
        <v>7.8479999999999994E-5</v>
      </c>
      <c r="N59" s="552">
        <v>1.5695999999999999E-4</v>
      </c>
      <c r="O59" s="1036"/>
      <c r="P59" s="552">
        <v>7.8499999999999994E-6</v>
      </c>
      <c r="Q59" s="574">
        <v>1.5696E-5</v>
      </c>
      <c r="R59" s="1029"/>
      <c r="S59" s="498"/>
      <c r="T59" s="544" t="s">
        <v>76</v>
      </c>
      <c r="U59" s="570"/>
      <c r="V59" s="574">
        <v>7.8821217391304349E-5</v>
      </c>
      <c r="W59" s="552">
        <v>1.576424347826087E-4</v>
      </c>
      <c r="X59" s="1036"/>
      <c r="Y59" s="552">
        <v>7.8821217391304343E-6</v>
      </c>
      <c r="Z59" s="574">
        <v>1.5764243478260869E-5</v>
      </c>
      <c r="AA59" s="1029"/>
      <c r="AB59" s="498"/>
      <c r="AC59" s="498"/>
      <c r="AD59" s="498"/>
      <c r="AE59" s="498"/>
      <c r="AF59" s="498"/>
      <c r="AG59" s="498"/>
      <c r="AH59" s="498"/>
      <c r="AI59" s="498"/>
      <c r="AJ59" s="498"/>
      <c r="AK59" s="498"/>
      <c r="AL59" s="498"/>
      <c r="AM59" s="498"/>
      <c r="AN59" s="498"/>
      <c r="AO59" s="498"/>
      <c r="AP59" s="498"/>
      <c r="AQ59" s="498"/>
      <c r="AR59" s="498"/>
      <c r="AS59" s="498"/>
      <c r="AT59" s="498"/>
    </row>
    <row r="60" spans="1:46" s="496" customFormat="1">
      <c r="A60" s="498"/>
      <c r="B60" s="544" t="s">
        <v>77</v>
      </c>
      <c r="C60" s="570"/>
      <c r="D60" s="574">
        <v>9.078260869565219E-5</v>
      </c>
      <c r="E60" s="552">
        <v>1.8156521739130438E-4</v>
      </c>
      <c r="F60" s="1036"/>
      <c r="G60" s="552">
        <v>9.0782608695652194E-6</v>
      </c>
      <c r="H60" s="574">
        <v>1.8156521739130439E-5</v>
      </c>
      <c r="I60" s="1029"/>
      <c r="J60" s="498"/>
      <c r="K60" s="544" t="s">
        <v>77</v>
      </c>
      <c r="L60" s="570"/>
      <c r="M60" s="574">
        <v>1.044E-4</v>
      </c>
      <c r="N60" s="552">
        <v>2.0880000000000001E-4</v>
      </c>
      <c r="O60" s="1036"/>
      <c r="P60" s="552">
        <v>1.044E-5</v>
      </c>
      <c r="Q60" s="574">
        <v>2.088E-5</v>
      </c>
      <c r="R60" s="1029"/>
      <c r="S60" s="498"/>
      <c r="T60" s="544" t="s">
        <v>77</v>
      </c>
      <c r="U60" s="570"/>
      <c r="V60" s="574">
        <v>1.0485391304347829E-4</v>
      </c>
      <c r="W60" s="552">
        <v>2.0970782608695657E-4</v>
      </c>
      <c r="X60" s="1036"/>
      <c r="Y60" s="552">
        <v>1.0485391304347828E-5</v>
      </c>
      <c r="Z60" s="574">
        <v>2.0970782608695657E-5</v>
      </c>
      <c r="AA60" s="1029"/>
      <c r="AB60" s="498"/>
      <c r="AC60" s="498"/>
      <c r="AD60" s="498"/>
      <c r="AE60" s="498"/>
      <c r="AF60" s="498"/>
      <c r="AG60" s="498"/>
      <c r="AH60" s="498"/>
      <c r="AI60" s="498"/>
      <c r="AJ60" s="498"/>
      <c r="AK60" s="498"/>
      <c r="AL60" s="498"/>
      <c r="AM60" s="498"/>
      <c r="AN60" s="498"/>
      <c r="AO60" s="498"/>
      <c r="AP60" s="498"/>
      <c r="AQ60" s="498"/>
      <c r="AR60" s="498"/>
      <c r="AS60" s="498"/>
      <c r="AT60" s="498"/>
    </row>
    <row r="61" spans="1:46" s="496" customFormat="1">
      <c r="A61" s="498"/>
      <c r="B61" s="499" t="s">
        <v>78</v>
      </c>
      <c r="C61" s="570"/>
      <c r="D61" s="574">
        <v>7.7008695652173919E-5</v>
      </c>
      <c r="E61" s="552">
        <v>1.5401739130434784E-4</v>
      </c>
      <c r="F61" s="1036"/>
      <c r="G61" s="552">
        <v>7.7008695652173926E-6</v>
      </c>
      <c r="H61" s="574">
        <v>1.5401739130434785E-5</v>
      </c>
      <c r="I61" s="1029"/>
      <c r="J61" s="498"/>
      <c r="K61" s="499" t="s">
        <v>78</v>
      </c>
      <c r="L61" s="570"/>
      <c r="M61" s="574">
        <v>8.8560000000000006E-5</v>
      </c>
      <c r="N61" s="552">
        <v>1.7712000000000001E-4</v>
      </c>
      <c r="O61" s="1036"/>
      <c r="P61" s="552">
        <v>8.8599999999999999E-6</v>
      </c>
      <c r="Q61" s="574">
        <v>1.7711999999999999E-5</v>
      </c>
      <c r="R61" s="1029"/>
      <c r="S61" s="498"/>
      <c r="T61" s="499" t="s">
        <v>78</v>
      </c>
      <c r="U61" s="570"/>
      <c r="V61" s="574">
        <v>8.8945043478260878E-5</v>
      </c>
      <c r="W61" s="552">
        <v>1.7789008695652176E-4</v>
      </c>
      <c r="X61" s="1036"/>
      <c r="Y61" s="552">
        <v>8.8945043478260874E-6</v>
      </c>
      <c r="Z61" s="574">
        <v>1.7789008695652175E-5</v>
      </c>
      <c r="AA61" s="1029"/>
      <c r="AB61" s="498"/>
      <c r="AC61" s="498"/>
      <c r="AD61" s="498"/>
      <c r="AE61" s="498"/>
      <c r="AF61" s="498"/>
      <c r="AG61" s="498"/>
      <c r="AH61" s="498"/>
      <c r="AI61" s="498"/>
      <c r="AJ61" s="498"/>
      <c r="AK61" s="498"/>
      <c r="AL61" s="498"/>
      <c r="AM61" s="498"/>
      <c r="AN61" s="498"/>
      <c r="AO61" s="498"/>
      <c r="AP61" s="498"/>
      <c r="AQ61" s="498"/>
      <c r="AR61" s="498"/>
      <c r="AS61" s="498"/>
      <c r="AT61" s="498"/>
    </row>
    <row r="62" spans="1:46" s="496" customFormat="1">
      <c r="A62" s="498"/>
      <c r="B62" s="579" t="s">
        <v>79</v>
      </c>
      <c r="C62" s="580"/>
      <c r="D62" s="574">
        <v>9.078260869565219E-5</v>
      </c>
      <c r="E62" s="508">
        <v>1.8156521739130438E-4</v>
      </c>
      <c r="F62" s="1037"/>
      <c r="G62" s="508">
        <v>9.0782608695652194E-6</v>
      </c>
      <c r="H62" s="574">
        <v>1.8156521739130439E-5</v>
      </c>
      <c r="I62" s="1030"/>
      <c r="J62" s="498"/>
      <c r="K62" s="579" t="s">
        <v>79</v>
      </c>
      <c r="L62" s="580"/>
      <c r="M62" s="574">
        <v>1.044E-4</v>
      </c>
      <c r="N62" s="508">
        <v>2.0880000000000001E-4</v>
      </c>
      <c r="O62" s="1037"/>
      <c r="P62" s="508">
        <v>1.044E-5</v>
      </c>
      <c r="Q62" s="574">
        <v>2.088E-5</v>
      </c>
      <c r="R62" s="1030"/>
      <c r="S62" s="498"/>
      <c r="T62" s="579" t="s">
        <v>79</v>
      </c>
      <c r="U62" s="580"/>
      <c r="V62" s="574">
        <v>1.0485391304347829E-4</v>
      </c>
      <c r="W62" s="508">
        <v>2.0970782608695657E-4</v>
      </c>
      <c r="X62" s="1037"/>
      <c r="Y62" s="508">
        <v>1.0485391304347828E-5</v>
      </c>
      <c r="Z62" s="574">
        <v>2.0970782608695657E-5</v>
      </c>
      <c r="AA62" s="1030"/>
      <c r="AB62" s="498"/>
      <c r="AC62" s="498"/>
      <c r="AD62" s="498"/>
      <c r="AE62" s="498"/>
      <c r="AF62" s="498"/>
      <c r="AG62" s="498"/>
      <c r="AH62" s="498"/>
      <c r="AI62" s="498"/>
      <c r="AJ62" s="498"/>
      <c r="AK62" s="498"/>
      <c r="AL62" s="498"/>
      <c r="AM62" s="498"/>
      <c r="AN62" s="498"/>
      <c r="AO62" s="498"/>
      <c r="AP62" s="498"/>
      <c r="AQ62" s="498"/>
      <c r="AR62" s="498"/>
      <c r="AS62" s="498"/>
      <c r="AT62" s="498"/>
    </row>
    <row r="63" spans="1:46" s="496" customFormat="1" ht="11" thickBot="1">
      <c r="A63" s="498"/>
      <c r="B63" s="1040" t="s">
        <v>80</v>
      </c>
      <c r="C63" s="1041"/>
      <c r="D63" s="1041"/>
      <c r="E63" s="1041"/>
      <c r="F63" s="1041"/>
      <c r="G63" s="1041"/>
      <c r="H63" s="1041"/>
      <c r="I63" s="1042"/>
      <c r="J63" s="498"/>
      <c r="K63" s="1040" t="s">
        <v>80</v>
      </c>
      <c r="L63" s="1041"/>
      <c r="M63" s="1041"/>
      <c r="N63" s="1041"/>
      <c r="O63" s="1041"/>
      <c r="P63" s="1041"/>
      <c r="Q63" s="1041"/>
      <c r="R63" s="1042"/>
      <c r="S63" s="498"/>
      <c r="T63" s="1040" t="s">
        <v>80</v>
      </c>
      <c r="U63" s="1041"/>
      <c r="V63" s="1041"/>
      <c r="W63" s="1041"/>
      <c r="X63" s="1041"/>
      <c r="Y63" s="1041"/>
      <c r="Z63" s="1041"/>
      <c r="AA63" s="1042"/>
      <c r="AB63" s="498"/>
      <c r="AC63" s="498"/>
      <c r="AD63" s="498"/>
      <c r="AE63" s="498"/>
      <c r="AF63" s="498"/>
      <c r="AG63" s="498"/>
      <c r="AH63" s="498"/>
      <c r="AI63" s="498"/>
      <c r="AJ63" s="498"/>
      <c r="AK63" s="498"/>
      <c r="AL63" s="498"/>
      <c r="AM63" s="498"/>
      <c r="AN63" s="498"/>
      <c r="AO63" s="498"/>
      <c r="AP63" s="498"/>
      <c r="AQ63" s="498"/>
      <c r="AR63" s="498"/>
      <c r="AS63" s="498"/>
      <c r="AT63" s="498"/>
    </row>
    <row r="64" spans="1:46" s="496" customFormat="1" ht="15.65" customHeight="1">
      <c r="A64" s="498"/>
      <c r="B64" s="581"/>
      <c r="C64" s="582"/>
      <c r="D64" s="1038" t="s">
        <v>81</v>
      </c>
      <c r="E64" s="1038"/>
      <c r="F64" s="1038"/>
      <c r="G64" s="1038" t="s">
        <v>82</v>
      </c>
      <c r="H64" s="1038"/>
      <c r="I64" s="1039"/>
      <c r="J64" s="498"/>
      <c r="K64" s="581"/>
      <c r="L64" s="582"/>
      <c r="M64" s="1038" t="s">
        <v>81</v>
      </c>
      <c r="N64" s="1038"/>
      <c r="O64" s="1038"/>
      <c r="P64" s="1038" t="s">
        <v>82</v>
      </c>
      <c r="Q64" s="1038"/>
      <c r="R64" s="1039"/>
      <c r="S64" s="498"/>
      <c r="T64" s="581"/>
      <c r="U64" s="582"/>
      <c r="V64" s="1038" t="s">
        <v>81</v>
      </c>
      <c r="W64" s="1038"/>
      <c r="X64" s="1038"/>
      <c r="Y64" s="1038" t="s">
        <v>82</v>
      </c>
      <c r="Z64" s="1038"/>
      <c r="AA64" s="1039"/>
      <c r="AB64" s="498"/>
      <c r="AC64" s="498"/>
      <c r="AD64" s="498"/>
      <c r="AE64" s="498"/>
      <c r="AF64" s="498"/>
      <c r="AG64" s="498"/>
      <c r="AH64" s="498"/>
      <c r="AI64" s="498"/>
      <c r="AJ64" s="498"/>
      <c r="AK64" s="498"/>
      <c r="AL64" s="498"/>
      <c r="AM64" s="498"/>
      <c r="AN64" s="498"/>
      <c r="AO64" s="498"/>
      <c r="AP64" s="498"/>
      <c r="AQ64" s="498"/>
      <c r="AR64" s="498"/>
      <c r="AS64" s="498"/>
      <c r="AT64" s="498"/>
    </row>
    <row r="65" spans="1:46" s="496" customFormat="1" ht="10.5">
      <c r="A65" s="498"/>
      <c r="B65" s="583" t="s">
        <v>3</v>
      </c>
      <c r="C65" s="567" t="s">
        <v>4</v>
      </c>
      <c r="D65" s="1044" t="s">
        <v>5</v>
      </c>
      <c r="E65" s="1044"/>
      <c r="F65" s="567" t="s">
        <v>6</v>
      </c>
      <c r="G65" s="1044" t="s">
        <v>5</v>
      </c>
      <c r="H65" s="1044"/>
      <c r="I65" s="568" t="s">
        <v>6</v>
      </c>
      <c r="J65" s="498"/>
      <c r="K65" s="583" t="s">
        <v>3</v>
      </c>
      <c r="L65" s="567" t="s">
        <v>4</v>
      </c>
      <c r="M65" s="1044" t="s">
        <v>5</v>
      </c>
      <c r="N65" s="1044"/>
      <c r="O65" s="567" t="s">
        <v>6</v>
      </c>
      <c r="P65" s="1044" t="s">
        <v>5</v>
      </c>
      <c r="Q65" s="1044"/>
      <c r="R65" s="568" t="s">
        <v>6</v>
      </c>
      <c r="S65" s="498"/>
      <c r="T65" s="583" t="s">
        <v>3</v>
      </c>
      <c r="U65" s="567" t="s">
        <v>4</v>
      </c>
      <c r="V65" s="1044" t="s">
        <v>5</v>
      </c>
      <c r="W65" s="1044"/>
      <c r="X65" s="567" t="s">
        <v>6</v>
      </c>
      <c r="Y65" s="1044" t="s">
        <v>5</v>
      </c>
      <c r="Z65" s="1044"/>
      <c r="AA65" s="568" t="s">
        <v>6</v>
      </c>
      <c r="AB65" s="498"/>
      <c r="AC65" s="498"/>
      <c r="AD65" s="498"/>
      <c r="AE65" s="498"/>
      <c r="AF65" s="498"/>
      <c r="AG65" s="498"/>
      <c r="AH65" s="498"/>
      <c r="AI65" s="498"/>
      <c r="AJ65" s="498"/>
      <c r="AK65" s="498"/>
      <c r="AL65" s="498"/>
      <c r="AM65" s="498"/>
      <c r="AN65" s="498"/>
      <c r="AO65" s="498"/>
      <c r="AP65" s="498"/>
      <c r="AQ65" s="498"/>
      <c r="AR65" s="498"/>
      <c r="AS65" s="498"/>
      <c r="AT65" s="498"/>
    </row>
    <row r="66" spans="1:46" s="496" customFormat="1" ht="10.5">
      <c r="A66" s="498"/>
      <c r="B66" s="583" t="s">
        <v>83</v>
      </c>
      <c r="C66" s="584"/>
      <c r="D66" s="1043"/>
      <c r="E66" s="1043"/>
      <c r="F66" s="585"/>
      <c r="G66" s="1043"/>
      <c r="H66" s="1043"/>
      <c r="I66" s="586"/>
      <c r="J66" s="498"/>
      <c r="K66" s="583" t="s">
        <v>83</v>
      </c>
      <c r="L66" s="584"/>
      <c r="M66" s="1043"/>
      <c r="N66" s="1043"/>
      <c r="O66" s="585"/>
      <c r="P66" s="1043"/>
      <c r="Q66" s="1043"/>
      <c r="R66" s="586"/>
      <c r="S66" s="498"/>
      <c r="T66" s="583" t="s">
        <v>83</v>
      </c>
      <c r="U66" s="584"/>
      <c r="V66" s="1043"/>
      <c r="W66" s="1043"/>
      <c r="X66" s="585"/>
      <c r="Y66" s="1043"/>
      <c r="Z66" s="1043"/>
      <c r="AA66" s="586"/>
      <c r="AB66" s="498"/>
      <c r="AC66" s="498"/>
      <c r="AD66" s="498"/>
      <c r="AE66" s="498"/>
      <c r="AF66" s="498"/>
      <c r="AG66" s="498"/>
      <c r="AH66" s="498"/>
      <c r="AI66" s="498"/>
      <c r="AJ66" s="498"/>
      <c r="AK66" s="498"/>
      <c r="AL66" s="498"/>
      <c r="AM66" s="498"/>
      <c r="AN66" s="498"/>
      <c r="AO66" s="498"/>
      <c r="AP66" s="498"/>
      <c r="AQ66" s="498"/>
      <c r="AR66" s="498"/>
      <c r="AS66" s="498"/>
      <c r="AT66" s="498"/>
    </row>
    <row r="67" spans="1:46" s="496" customFormat="1" ht="10.5">
      <c r="A67" s="498"/>
      <c r="B67" s="587"/>
      <c r="C67" s="585"/>
      <c r="D67" s="1046"/>
      <c r="E67" s="1046"/>
      <c r="F67" s="588"/>
      <c r="G67" s="1046"/>
      <c r="H67" s="1046"/>
      <c r="I67" s="589"/>
      <c r="J67" s="498"/>
      <c r="K67" s="587"/>
      <c r="L67" s="585"/>
      <c r="M67" s="1046"/>
      <c r="N67" s="1046"/>
      <c r="O67" s="588"/>
      <c r="P67" s="1046"/>
      <c r="Q67" s="1046"/>
      <c r="R67" s="589"/>
      <c r="S67" s="498"/>
      <c r="T67" s="587"/>
      <c r="U67" s="585"/>
      <c r="V67" s="1046"/>
      <c r="W67" s="1046"/>
      <c r="X67" s="588"/>
      <c r="Y67" s="1046"/>
      <c r="Z67" s="1046"/>
      <c r="AA67" s="589"/>
      <c r="AB67" s="498"/>
      <c r="AC67" s="498"/>
      <c r="AD67" s="498"/>
      <c r="AE67" s="498"/>
      <c r="AF67" s="498"/>
      <c r="AG67" s="498"/>
      <c r="AH67" s="498"/>
      <c r="AI67" s="498"/>
      <c r="AJ67" s="498"/>
      <c r="AK67" s="498"/>
      <c r="AL67" s="498"/>
      <c r="AM67" s="498"/>
      <c r="AN67" s="498"/>
      <c r="AO67" s="498"/>
      <c r="AP67" s="498"/>
      <c r="AQ67" s="498"/>
      <c r="AR67" s="498"/>
      <c r="AS67" s="498"/>
      <c r="AT67" s="498"/>
    </row>
    <row r="68" spans="1:46" s="496" customFormat="1" ht="10.5">
      <c r="A68" s="498"/>
      <c r="B68" s="579" t="s">
        <v>84</v>
      </c>
      <c r="C68" s="545" t="s">
        <v>85</v>
      </c>
      <c r="D68" s="1045">
        <v>17.547826086956523</v>
      </c>
      <c r="E68" s="1045">
        <v>0</v>
      </c>
      <c r="F68" s="590">
        <v>17.547826086956523</v>
      </c>
      <c r="G68" s="1045">
        <v>1.7547826086956522</v>
      </c>
      <c r="H68" s="1045"/>
      <c r="I68" s="591">
        <v>1.7565217391304349</v>
      </c>
      <c r="J68" s="498"/>
      <c r="K68" s="579" t="s">
        <v>84</v>
      </c>
      <c r="L68" s="545" t="s">
        <v>85</v>
      </c>
      <c r="M68" s="1045">
        <v>20.18</v>
      </c>
      <c r="N68" s="1045"/>
      <c r="O68" s="590">
        <v>20.18</v>
      </c>
      <c r="P68" s="1045" t="s">
        <v>86</v>
      </c>
      <c r="Q68" s="1045"/>
      <c r="R68" s="591">
        <v>2.02</v>
      </c>
      <c r="S68" s="498"/>
      <c r="T68" s="579" t="s">
        <v>84</v>
      </c>
      <c r="U68" s="545" t="s">
        <v>85</v>
      </c>
      <c r="V68" s="1045">
        <v>20.267739130434784</v>
      </c>
      <c r="W68" s="1045">
        <v>0</v>
      </c>
      <c r="X68" s="590">
        <v>20.267739130434784</v>
      </c>
      <c r="Y68" s="1045">
        <v>2.0267739130434785</v>
      </c>
      <c r="Z68" s="1045"/>
      <c r="AA68" s="591">
        <v>2.0267739130434785</v>
      </c>
      <c r="AB68" s="498"/>
      <c r="AC68" s="498"/>
      <c r="AD68" s="498"/>
      <c r="AE68" s="498"/>
      <c r="AF68" s="498"/>
      <c r="AG68" s="498"/>
      <c r="AH68" s="498"/>
      <c r="AI68" s="498"/>
      <c r="AJ68" s="498"/>
      <c r="AK68" s="498"/>
      <c r="AL68" s="498"/>
      <c r="AM68" s="498"/>
      <c r="AN68" s="498"/>
      <c r="AO68" s="498"/>
      <c r="AP68" s="498"/>
      <c r="AQ68" s="498"/>
      <c r="AR68" s="498"/>
      <c r="AS68" s="498"/>
      <c r="AT68" s="498"/>
    </row>
    <row r="69" spans="1:46" s="496" customFormat="1" ht="10.5">
      <c r="A69" s="498"/>
      <c r="B69" s="579" t="s">
        <v>87</v>
      </c>
      <c r="C69" s="545" t="s">
        <v>88</v>
      </c>
      <c r="D69" s="1033">
        <v>5.2173913043478263E-5</v>
      </c>
      <c r="E69" s="1033">
        <v>0</v>
      </c>
      <c r="F69" s="590">
        <v>52.173913043478265</v>
      </c>
      <c r="G69" s="1033">
        <v>5.2173913043478265E-6</v>
      </c>
      <c r="H69" s="1033"/>
      <c r="I69" s="591">
        <v>5.2173913043478262</v>
      </c>
      <c r="J69" s="498"/>
      <c r="K69" s="579" t="s">
        <v>87</v>
      </c>
      <c r="L69" s="545" t="s">
        <v>88</v>
      </c>
      <c r="M69" s="1033">
        <v>6.0000000000000002E-5</v>
      </c>
      <c r="N69" s="1033"/>
      <c r="O69" s="590">
        <v>60</v>
      </c>
      <c r="P69" s="1033">
        <v>6.0000000000000002E-6</v>
      </c>
      <c r="Q69" s="1033"/>
      <c r="R69" s="591">
        <v>6</v>
      </c>
      <c r="S69" s="498"/>
      <c r="T69" s="579" t="s">
        <v>87</v>
      </c>
      <c r="U69" s="545" t="s">
        <v>88</v>
      </c>
      <c r="V69" s="1033">
        <v>6.0260869565217394E-5</v>
      </c>
      <c r="W69" s="1033">
        <v>0</v>
      </c>
      <c r="X69" s="590">
        <v>60.260869565217398</v>
      </c>
      <c r="Y69" s="1033">
        <v>6.0260869565217396E-6</v>
      </c>
      <c r="Z69" s="1033"/>
      <c r="AA69" s="591">
        <v>6.0260869565217394</v>
      </c>
      <c r="AB69" s="498"/>
      <c r="AC69" s="498"/>
      <c r="AD69" s="498"/>
      <c r="AE69" s="498"/>
      <c r="AF69" s="498"/>
      <c r="AG69" s="498"/>
      <c r="AH69" s="498"/>
      <c r="AI69" s="498"/>
      <c r="AJ69" s="498"/>
      <c r="AK69" s="498"/>
      <c r="AL69" s="498"/>
      <c r="AM69" s="498"/>
      <c r="AN69" s="498"/>
      <c r="AO69" s="498"/>
      <c r="AP69" s="498"/>
      <c r="AQ69" s="498"/>
      <c r="AR69" s="498"/>
      <c r="AS69" s="498"/>
      <c r="AT69" s="498"/>
    </row>
    <row r="70" spans="1:46" s="496" customFormat="1" ht="10.5">
      <c r="A70" s="498"/>
      <c r="B70" s="579" t="s">
        <v>89</v>
      </c>
      <c r="C70" s="545" t="s">
        <v>90</v>
      </c>
      <c r="D70" s="1033">
        <v>6.1409565217391312E-4</v>
      </c>
      <c r="E70" s="1033">
        <v>0</v>
      </c>
      <c r="F70" s="590">
        <v>39.469565217391306</v>
      </c>
      <c r="G70" s="1033">
        <v>6.1409565217391318E-5</v>
      </c>
      <c r="H70" s="1033"/>
      <c r="I70" s="591">
        <v>3.947826086956522</v>
      </c>
      <c r="J70" s="498"/>
      <c r="K70" s="579" t="s">
        <v>89</v>
      </c>
      <c r="L70" s="545" t="s">
        <v>90</v>
      </c>
      <c r="M70" s="1033">
        <v>7.0620999999999998E-4</v>
      </c>
      <c r="N70" s="1033"/>
      <c r="O70" s="590">
        <v>45.39</v>
      </c>
      <c r="P70" s="1033">
        <v>7.0619999999999998E-5</v>
      </c>
      <c r="Q70" s="1033"/>
      <c r="R70" s="591">
        <v>4.54</v>
      </c>
      <c r="S70" s="498"/>
      <c r="T70" s="579" t="s">
        <v>89</v>
      </c>
      <c r="U70" s="545" t="s">
        <v>90</v>
      </c>
      <c r="V70" s="1033">
        <v>7.0928047826086967E-4</v>
      </c>
      <c r="W70" s="1033">
        <v>0</v>
      </c>
      <c r="X70" s="590">
        <v>45.587347826086962</v>
      </c>
      <c r="Y70" s="1033">
        <v>7.0928047826086972E-5</v>
      </c>
      <c r="Z70" s="1033"/>
      <c r="AA70" s="591">
        <v>4.5587347826086964</v>
      </c>
      <c r="AB70" s="498"/>
      <c r="AC70" s="498"/>
      <c r="AD70" s="498"/>
      <c r="AE70" s="498"/>
      <c r="AF70" s="498"/>
      <c r="AG70" s="498"/>
      <c r="AH70" s="498"/>
      <c r="AI70" s="498"/>
      <c r="AJ70" s="498"/>
      <c r="AK70" s="498"/>
      <c r="AL70" s="498"/>
      <c r="AM70" s="498"/>
      <c r="AN70" s="498"/>
      <c r="AO70" s="498"/>
      <c r="AP70" s="498"/>
      <c r="AQ70" s="498"/>
      <c r="AR70" s="498"/>
      <c r="AS70" s="498"/>
      <c r="AT70" s="498"/>
    </row>
    <row r="71" spans="1:46" s="496" customFormat="1" ht="10.5">
      <c r="A71" s="498"/>
      <c r="B71" s="579" t="s">
        <v>91</v>
      </c>
      <c r="C71" s="545" t="s">
        <v>92</v>
      </c>
      <c r="D71" s="1033">
        <v>1.851913043478261E-4</v>
      </c>
      <c r="E71" s="1033">
        <v>0</v>
      </c>
      <c r="F71" s="590">
        <v>39.469565217391306</v>
      </c>
      <c r="G71" s="1033">
        <v>1.8519130434782611E-5</v>
      </c>
      <c r="H71" s="1033"/>
      <c r="I71" s="591">
        <v>3.947826086956522</v>
      </c>
      <c r="J71" s="498"/>
      <c r="K71" s="579" t="s">
        <v>91</v>
      </c>
      <c r="L71" s="545" t="s">
        <v>92</v>
      </c>
      <c r="M71" s="1033">
        <v>2.1296999999999999E-4</v>
      </c>
      <c r="N71" s="1033"/>
      <c r="O71" s="590">
        <v>45.39</v>
      </c>
      <c r="P71" s="1033">
        <v>2.1299999999999999E-5</v>
      </c>
      <c r="Q71" s="1033"/>
      <c r="R71" s="591">
        <v>4.54</v>
      </c>
      <c r="S71" s="498"/>
      <c r="T71" s="579" t="s">
        <v>91</v>
      </c>
      <c r="U71" s="545" t="s">
        <v>92</v>
      </c>
      <c r="V71" s="1033">
        <v>2.1389595652173915E-4</v>
      </c>
      <c r="W71" s="1033">
        <v>0</v>
      </c>
      <c r="X71" s="590">
        <v>45.587347826086962</v>
      </c>
      <c r="Y71" s="1033">
        <v>2.1389595652173915E-5</v>
      </c>
      <c r="Z71" s="1033"/>
      <c r="AA71" s="591">
        <v>4.5587347826086964</v>
      </c>
      <c r="AB71" s="498"/>
      <c r="AC71" s="498"/>
      <c r="AD71" s="498"/>
      <c r="AE71" s="498"/>
      <c r="AF71" s="498"/>
      <c r="AG71" s="498"/>
      <c r="AH71" s="498"/>
      <c r="AI71" s="498"/>
      <c r="AJ71" s="498"/>
      <c r="AK71" s="498"/>
      <c r="AL71" s="498"/>
      <c r="AM71" s="498"/>
      <c r="AN71" s="498"/>
      <c r="AO71" s="498"/>
      <c r="AP71" s="498"/>
      <c r="AQ71" s="498"/>
      <c r="AR71" s="498"/>
      <c r="AS71" s="498"/>
      <c r="AT71" s="498"/>
    </row>
    <row r="72" spans="1:46" s="496" customFormat="1" ht="10.5">
      <c r="A72" s="498"/>
      <c r="B72" s="579" t="s">
        <v>93</v>
      </c>
      <c r="C72" s="545" t="s">
        <v>94</v>
      </c>
      <c r="D72" s="1033">
        <v>7.5478260869565219E-5</v>
      </c>
      <c r="E72" s="1033">
        <v>0</v>
      </c>
      <c r="F72" s="590">
        <v>100</v>
      </c>
      <c r="G72" s="1033">
        <v>7.5478260869565221E-6</v>
      </c>
      <c r="H72" s="1033"/>
      <c r="I72" s="591">
        <v>10</v>
      </c>
      <c r="J72" s="498"/>
      <c r="K72" s="579" t="s">
        <v>93</v>
      </c>
      <c r="L72" s="545" t="s">
        <v>94</v>
      </c>
      <c r="M72" s="1033">
        <v>8.6799999999999996E-5</v>
      </c>
      <c r="N72" s="1033"/>
      <c r="O72" s="590">
        <v>100</v>
      </c>
      <c r="P72" s="1033">
        <v>8.6799999999999999E-6</v>
      </c>
      <c r="Q72" s="1033"/>
      <c r="R72" s="591">
        <v>10</v>
      </c>
      <c r="S72" s="498"/>
      <c r="T72" s="579" t="s">
        <v>93</v>
      </c>
      <c r="U72" s="545" t="s">
        <v>94</v>
      </c>
      <c r="V72" s="1033">
        <v>8.7177391304347834E-5</v>
      </c>
      <c r="W72" s="1033">
        <v>0</v>
      </c>
      <c r="X72" s="590">
        <v>100</v>
      </c>
      <c r="Y72" s="1033">
        <v>8.7177391304347827E-6</v>
      </c>
      <c r="Z72" s="1033"/>
      <c r="AA72" s="591">
        <v>10</v>
      </c>
      <c r="AB72" s="498"/>
      <c r="AC72" s="498"/>
      <c r="AD72" s="498"/>
      <c r="AE72" s="498"/>
      <c r="AF72" s="498"/>
      <c r="AG72" s="498"/>
      <c r="AH72" s="498"/>
      <c r="AI72" s="498"/>
      <c r="AJ72" s="498"/>
      <c r="AK72" s="498"/>
      <c r="AL72" s="498"/>
      <c r="AM72" s="498"/>
      <c r="AN72" s="498"/>
      <c r="AO72" s="498"/>
      <c r="AP72" s="498"/>
      <c r="AQ72" s="498"/>
      <c r="AR72" s="498"/>
      <c r="AS72" s="498"/>
      <c r="AT72" s="498"/>
    </row>
    <row r="73" spans="1:46" s="496" customFormat="1" ht="10.5">
      <c r="A73" s="498"/>
      <c r="B73" s="579" t="s">
        <v>95</v>
      </c>
      <c r="C73" s="545" t="s">
        <v>96</v>
      </c>
      <c r="D73" s="1033">
        <v>4.9129304347826095E-3</v>
      </c>
      <c r="E73" s="1033">
        <v>0</v>
      </c>
      <c r="F73" s="590">
        <v>2000</v>
      </c>
      <c r="G73" s="1033">
        <v>4.9129304347826099E-4</v>
      </c>
      <c r="H73" s="1033"/>
      <c r="I73" s="591">
        <v>200</v>
      </c>
      <c r="J73" s="498"/>
      <c r="K73" s="579" t="s">
        <v>95</v>
      </c>
      <c r="L73" s="545" t="s">
        <v>96</v>
      </c>
      <c r="M73" s="1033">
        <v>5.6498700000000004E-3</v>
      </c>
      <c r="N73" s="1033"/>
      <c r="O73" s="590">
        <v>2000</v>
      </c>
      <c r="P73" s="1033">
        <v>5.6499000000000002E-4</v>
      </c>
      <c r="Q73" s="1033"/>
      <c r="R73" s="591">
        <v>200</v>
      </c>
      <c r="S73" s="498"/>
      <c r="T73" s="579" t="s">
        <v>95</v>
      </c>
      <c r="U73" s="545" t="s">
        <v>96</v>
      </c>
      <c r="V73" s="1033">
        <v>5.6744346521739137E-3</v>
      </c>
      <c r="W73" s="1033">
        <v>0</v>
      </c>
      <c r="X73" s="590">
        <v>2000</v>
      </c>
      <c r="Y73" s="1033">
        <v>5.6744346521739135E-4</v>
      </c>
      <c r="Z73" s="1033"/>
      <c r="AA73" s="591">
        <v>200</v>
      </c>
      <c r="AB73" s="498"/>
      <c r="AC73" s="498"/>
      <c r="AD73" s="498"/>
      <c r="AE73" s="498"/>
      <c r="AF73" s="498"/>
      <c r="AG73" s="498"/>
      <c r="AH73" s="498"/>
      <c r="AI73" s="498"/>
      <c r="AJ73" s="498"/>
      <c r="AK73" s="498"/>
      <c r="AL73" s="498"/>
      <c r="AM73" s="498"/>
      <c r="AN73" s="498"/>
      <c r="AO73" s="498"/>
      <c r="AP73" s="498"/>
      <c r="AQ73" s="498"/>
      <c r="AR73" s="498"/>
      <c r="AS73" s="498"/>
      <c r="AT73" s="498"/>
    </row>
    <row r="74" spans="1:46" s="496" customFormat="1" ht="10.5">
      <c r="A74" s="498"/>
      <c r="B74" s="592" t="s">
        <v>97</v>
      </c>
      <c r="C74" s="593" t="s">
        <v>98</v>
      </c>
      <c r="D74" s="1047">
        <v>4.9241739130434785E-4</v>
      </c>
      <c r="E74" s="1047">
        <v>0</v>
      </c>
      <c r="F74" s="594">
        <v>500</v>
      </c>
      <c r="G74" s="1047">
        <v>4.9241739130434786E-5</v>
      </c>
      <c r="H74" s="1047"/>
      <c r="I74" s="595">
        <v>50</v>
      </c>
      <c r="J74" s="498"/>
      <c r="K74" s="592" t="s">
        <v>97</v>
      </c>
      <c r="L74" s="593" t="s">
        <v>98</v>
      </c>
      <c r="M74" s="1047">
        <v>5.6627999999999995E-4</v>
      </c>
      <c r="N74" s="1047"/>
      <c r="O74" s="594">
        <v>500</v>
      </c>
      <c r="P74" s="1047">
        <v>5.6629999999999998E-5</v>
      </c>
      <c r="Q74" s="1047"/>
      <c r="R74" s="595">
        <v>50</v>
      </c>
      <c r="S74" s="498"/>
      <c r="T74" s="592" t="s">
        <v>97</v>
      </c>
      <c r="U74" s="593" t="s">
        <v>98</v>
      </c>
      <c r="V74" s="1047">
        <v>5.6874208695652175E-4</v>
      </c>
      <c r="W74" s="1047">
        <v>0</v>
      </c>
      <c r="X74" s="594">
        <v>500</v>
      </c>
      <c r="Y74" s="1047">
        <v>5.6874208695652175E-5</v>
      </c>
      <c r="Z74" s="1047"/>
      <c r="AA74" s="595">
        <v>50</v>
      </c>
      <c r="AB74" s="498"/>
      <c r="AC74" s="498"/>
      <c r="AD74" s="498"/>
      <c r="AE74" s="498"/>
      <c r="AF74" s="498"/>
      <c r="AG74" s="498"/>
      <c r="AH74" s="498"/>
      <c r="AI74" s="498"/>
      <c r="AJ74" s="498"/>
      <c r="AK74" s="498"/>
      <c r="AL74" s="498"/>
      <c r="AM74" s="498"/>
      <c r="AN74" s="498"/>
      <c r="AO74" s="498"/>
      <c r="AP74" s="498"/>
      <c r="AQ74" s="498"/>
      <c r="AR74" s="498"/>
      <c r="AS74" s="498"/>
      <c r="AT74" s="498"/>
    </row>
    <row r="75" spans="1:46" s="496" customFormat="1" ht="10.5">
      <c r="A75" s="498"/>
      <c r="B75" s="596" t="s">
        <v>99</v>
      </c>
      <c r="C75" s="597" t="s">
        <v>100</v>
      </c>
      <c r="D75" s="1002" t="s">
        <v>21</v>
      </c>
      <c r="E75" s="1002"/>
      <c r="F75" s="1009"/>
      <c r="G75" s="1002"/>
      <c r="H75" s="1002"/>
      <c r="I75" s="1010"/>
      <c r="J75" s="498"/>
      <c r="K75" s="596" t="s">
        <v>99</v>
      </c>
      <c r="L75" s="597" t="s">
        <v>100</v>
      </c>
      <c r="M75" s="1002" t="s">
        <v>21</v>
      </c>
      <c r="N75" s="1002"/>
      <c r="O75" s="1009"/>
      <c r="P75" s="1002"/>
      <c r="Q75" s="1002"/>
      <c r="R75" s="1010"/>
      <c r="S75" s="498"/>
      <c r="T75" s="596" t="s">
        <v>99</v>
      </c>
      <c r="U75" s="597" t="s">
        <v>100</v>
      </c>
      <c r="V75" s="1002" t="s">
        <v>21</v>
      </c>
      <c r="W75" s="1002"/>
      <c r="X75" s="1009"/>
      <c r="Y75" s="1002"/>
      <c r="Z75" s="1002"/>
      <c r="AA75" s="1010"/>
      <c r="AB75" s="498"/>
      <c r="AC75" s="498"/>
      <c r="AD75" s="498"/>
      <c r="AE75" s="498"/>
      <c r="AF75" s="498"/>
      <c r="AG75" s="498"/>
      <c r="AH75" s="498"/>
      <c r="AI75" s="498"/>
      <c r="AJ75" s="498"/>
      <c r="AK75" s="498"/>
      <c r="AL75" s="498"/>
      <c r="AM75" s="498"/>
      <c r="AN75" s="498"/>
      <c r="AO75" s="498"/>
      <c r="AP75" s="498"/>
      <c r="AQ75" s="498"/>
      <c r="AR75" s="498"/>
      <c r="AS75" s="498"/>
      <c r="AT75" s="498"/>
    </row>
    <row r="76" spans="1:46" s="496" customFormat="1" ht="10.5">
      <c r="A76" s="498"/>
      <c r="B76" s="1048" t="s">
        <v>101</v>
      </c>
      <c r="C76" s="1050" t="s">
        <v>102</v>
      </c>
      <c r="D76" s="1052">
        <v>3.0004956521739131E-3</v>
      </c>
      <c r="E76" s="1053">
        <v>0</v>
      </c>
      <c r="F76" s="1056">
        <v>47.365217391304348</v>
      </c>
      <c r="G76" s="1052">
        <v>3.0004956521739132E-4</v>
      </c>
      <c r="H76" s="1053"/>
      <c r="I76" s="1058">
        <v>4.7391304347826093</v>
      </c>
      <c r="J76" s="498"/>
      <c r="K76" s="1048" t="s">
        <v>101</v>
      </c>
      <c r="L76" s="1050" t="s">
        <v>102</v>
      </c>
      <c r="M76" s="1052">
        <v>3.45057E-3</v>
      </c>
      <c r="N76" s="1053"/>
      <c r="O76" s="1056">
        <v>54.47</v>
      </c>
      <c r="P76" s="1052">
        <v>3.4506000000000001E-4</v>
      </c>
      <c r="Q76" s="1053"/>
      <c r="R76" s="1058">
        <v>5.45</v>
      </c>
      <c r="S76" s="498"/>
      <c r="T76" s="1048" t="s">
        <v>101</v>
      </c>
      <c r="U76" s="1050" t="s">
        <v>102</v>
      </c>
      <c r="V76" s="1052">
        <v>3.4655724782608698E-3</v>
      </c>
      <c r="W76" s="1053">
        <v>0</v>
      </c>
      <c r="X76" s="1056">
        <v>54.706826086956525</v>
      </c>
      <c r="Y76" s="1052">
        <v>3.4655724782608696E-4</v>
      </c>
      <c r="Z76" s="1053"/>
      <c r="AA76" s="1058">
        <v>5.4706826086956521</v>
      </c>
      <c r="AB76" s="498"/>
      <c r="AC76" s="498"/>
      <c r="AD76" s="498"/>
      <c r="AE76" s="498"/>
      <c r="AF76" s="498"/>
      <c r="AG76" s="498"/>
      <c r="AH76" s="498"/>
      <c r="AI76" s="498"/>
      <c r="AJ76" s="498"/>
      <c r="AK76" s="498"/>
      <c r="AL76" s="498"/>
      <c r="AM76" s="498"/>
      <c r="AN76" s="498"/>
      <c r="AO76" s="498"/>
      <c r="AP76" s="498"/>
      <c r="AQ76" s="498"/>
      <c r="AR76" s="498"/>
      <c r="AS76" s="498"/>
      <c r="AT76" s="498"/>
    </row>
    <row r="77" spans="1:46" s="496" customFormat="1" ht="11" thickBot="1">
      <c r="A77" s="498"/>
      <c r="B77" s="1049"/>
      <c r="C77" s="1051"/>
      <c r="D77" s="1054">
        <v>0</v>
      </c>
      <c r="E77" s="1055">
        <v>0</v>
      </c>
      <c r="F77" s="1057">
        <v>0</v>
      </c>
      <c r="G77" s="1054">
        <v>0</v>
      </c>
      <c r="H77" s="1055"/>
      <c r="I77" s="1059"/>
      <c r="J77" s="498"/>
      <c r="K77" s="1049"/>
      <c r="L77" s="1051"/>
      <c r="M77" s="1054"/>
      <c r="N77" s="1055"/>
      <c r="O77" s="1057"/>
      <c r="P77" s="1054"/>
      <c r="Q77" s="1055"/>
      <c r="R77" s="1059"/>
      <c r="S77" s="498"/>
      <c r="T77" s="1049"/>
      <c r="U77" s="1051"/>
      <c r="V77" s="1054">
        <v>0</v>
      </c>
      <c r="W77" s="1055">
        <v>0</v>
      </c>
      <c r="X77" s="1057">
        <v>0</v>
      </c>
      <c r="Y77" s="1054"/>
      <c r="Z77" s="1055"/>
      <c r="AA77" s="1059"/>
      <c r="AB77" s="498"/>
      <c r="AC77" s="498"/>
      <c r="AD77" s="498"/>
      <c r="AE77" s="498"/>
      <c r="AF77" s="498"/>
      <c r="AG77" s="498"/>
      <c r="AH77" s="498"/>
      <c r="AI77" s="498"/>
      <c r="AJ77" s="498"/>
      <c r="AK77" s="498"/>
      <c r="AL77" s="498"/>
      <c r="AM77" s="498"/>
      <c r="AN77" s="498"/>
      <c r="AO77" s="498"/>
      <c r="AP77" s="498"/>
      <c r="AQ77" s="498"/>
      <c r="AR77" s="498"/>
      <c r="AS77" s="498"/>
      <c r="AT77" s="498"/>
    </row>
    <row r="78" spans="1:46" s="496" customFormat="1" ht="15.65" customHeight="1">
      <c r="A78" s="498"/>
      <c r="B78" s="558"/>
      <c r="C78" s="540"/>
      <c r="D78" s="1060" t="s">
        <v>81</v>
      </c>
      <c r="E78" s="1007"/>
      <c r="F78" s="1061"/>
      <c r="G78" s="1062" t="s">
        <v>103</v>
      </c>
      <c r="H78" s="1062"/>
      <c r="I78" s="1063"/>
      <c r="J78" s="498"/>
      <c r="K78" s="558"/>
      <c r="L78" s="540"/>
      <c r="M78" s="1060" t="s">
        <v>81</v>
      </c>
      <c r="N78" s="1007"/>
      <c r="O78" s="1061"/>
      <c r="P78" s="1062" t="s">
        <v>103</v>
      </c>
      <c r="Q78" s="1062"/>
      <c r="R78" s="1063"/>
      <c r="S78" s="498"/>
      <c r="T78" s="558"/>
      <c r="U78" s="540"/>
      <c r="V78" s="1060" t="s">
        <v>81</v>
      </c>
      <c r="W78" s="1007"/>
      <c r="X78" s="1061"/>
      <c r="Y78" s="1062" t="s">
        <v>103</v>
      </c>
      <c r="Z78" s="1062"/>
      <c r="AA78" s="1063"/>
      <c r="AB78" s="498"/>
      <c r="AC78" s="498"/>
      <c r="AD78" s="498"/>
      <c r="AE78" s="498"/>
      <c r="AF78" s="498"/>
      <c r="AG78" s="498"/>
      <c r="AH78" s="498"/>
      <c r="AI78" s="498"/>
      <c r="AJ78" s="498"/>
      <c r="AK78" s="498"/>
      <c r="AL78" s="498"/>
      <c r="AM78" s="498"/>
      <c r="AN78" s="498"/>
      <c r="AO78" s="498"/>
      <c r="AP78" s="498"/>
      <c r="AQ78" s="498"/>
      <c r="AR78" s="498"/>
      <c r="AS78" s="498"/>
      <c r="AT78" s="498"/>
    </row>
    <row r="79" spans="1:46" s="496" customFormat="1" ht="10.5">
      <c r="A79" s="498"/>
      <c r="B79" s="598" t="s">
        <v>3</v>
      </c>
      <c r="C79" s="567" t="s">
        <v>4</v>
      </c>
      <c r="D79" s="1001" t="s">
        <v>5</v>
      </c>
      <c r="E79" s="1002"/>
      <c r="F79" s="599" t="s">
        <v>6</v>
      </c>
      <c r="G79" s="1002" t="s">
        <v>5</v>
      </c>
      <c r="H79" s="1002"/>
      <c r="I79" s="568" t="s">
        <v>6</v>
      </c>
      <c r="J79" s="498"/>
      <c r="K79" s="598" t="s">
        <v>3</v>
      </c>
      <c r="L79" s="567" t="s">
        <v>4</v>
      </c>
      <c r="M79" s="1001" t="s">
        <v>5</v>
      </c>
      <c r="N79" s="1002"/>
      <c r="O79" s="599" t="s">
        <v>6</v>
      </c>
      <c r="P79" s="1002" t="s">
        <v>5</v>
      </c>
      <c r="Q79" s="1002"/>
      <c r="R79" s="568" t="s">
        <v>6</v>
      </c>
      <c r="S79" s="498"/>
      <c r="T79" s="598" t="s">
        <v>3</v>
      </c>
      <c r="U79" s="567" t="s">
        <v>4</v>
      </c>
      <c r="V79" s="1001" t="s">
        <v>5</v>
      </c>
      <c r="W79" s="1002"/>
      <c r="X79" s="599" t="s">
        <v>6</v>
      </c>
      <c r="Y79" s="1002" t="s">
        <v>5</v>
      </c>
      <c r="Z79" s="1002"/>
      <c r="AA79" s="568" t="s">
        <v>6</v>
      </c>
      <c r="AB79" s="498"/>
      <c r="AC79" s="498"/>
      <c r="AD79" s="498"/>
      <c r="AE79" s="498"/>
      <c r="AF79" s="498"/>
      <c r="AG79" s="498"/>
      <c r="AH79" s="498"/>
      <c r="AI79" s="498"/>
      <c r="AJ79" s="498"/>
      <c r="AK79" s="498"/>
      <c r="AL79" s="498"/>
      <c r="AM79" s="498"/>
      <c r="AN79" s="498"/>
      <c r="AO79" s="498"/>
      <c r="AP79" s="498"/>
      <c r="AQ79" s="498"/>
      <c r="AR79" s="498"/>
      <c r="AS79" s="498"/>
      <c r="AT79" s="498"/>
    </row>
    <row r="80" spans="1:46" s="496" customFormat="1" ht="10.5">
      <c r="A80" s="498"/>
      <c r="B80" s="592" t="s">
        <v>104</v>
      </c>
      <c r="C80" s="593" t="s">
        <v>105</v>
      </c>
      <c r="D80" s="1064">
        <v>5.2591304347826085E-4</v>
      </c>
      <c r="E80" s="1065"/>
      <c r="F80" s="600" t="s">
        <v>17</v>
      </c>
      <c r="G80" s="1047">
        <v>5.2591304347826087E-5</v>
      </c>
      <c r="H80" s="1047"/>
      <c r="I80" s="601" t="s">
        <v>51</v>
      </c>
      <c r="J80" s="498"/>
      <c r="K80" s="592" t="s">
        <v>104</v>
      </c>
      <c r="L80" s="593" t="s">
        <v>105</v>
      </c>
      <c r="M80" s="1064">
        <v>6.0479999999999996E-4</v>
      </c>
      <c r="N80" s="1065"/>
      <c r="O80" s="600" t="s">
        <v>17</v>
      </c>
      <c r="P80" s="1047">
        <v>6.0479999999999997E-5</v>
      </c>
      <c r="Q80" s="1047"/>
      <c r="R80" s="601" t="s">
        <v>51</v>
      </c>
      <c r="S80" s="498"/>
      <c r="T80" s="592" t="s">
        <v>104</v>
      </c>
      <c r="U80" s="593" t="s">
        <v>105</v>
      </c>
      <c r="V80" s="1064">
        <v>6.0742956521739127E-4</v>
      </c>
      <c r="W80" s="1065">
        <v>0</v>
      </c>
      <c r="X80" s="600">
        <v>500</v>
      </c>
      <c r="Y80" s="1047">
        <v>6.074295652173913E-5</v>
      </c>
      <c r="Z80" s="1047"/>
      <c r="AA80" s="601">
        <v>50</v>
      </c>
      <c r="AB80" s="498"/>
      <c r="AC80" s="498"/>
      <c r="AD80" s="498"/>
      <c r="AE80" s="498"/>
      <c r="AF80" s="498"/>
      <c r="AG80" s="498"/>
      <c r="AH80" s="498"/>
      <c r="AI80" s="498"/>
      <c r="AJ80" s="498"/>
      <c r="AK80" s="498"/>
      <c r="AL80" s="498"/>
      <c r="AM80" s="498"/>
      <c r="AN80" s="498"/>
      <c r="AO80" s="498"/>
      <c r="AP80" s="498"/>
      <c r="AQ80" s="498"/>
      <c r="AR80" s="498"/>
      <c r="AS80" s="498"/>
      <c r="AT80" s="498"/>
    </row>
    <row r="81" spans="1:46" s="496" customFormat="1" ht="10.5">
      <c r="A81" s="498"/>
      <c r="B81" s="579"/>
      <c r="C81" s="602"/>
      <c r="D81" s="1067"/>
      <c r="E81" s="1033"/>
      <c r="F81" s="1020"/>
      <c r="G81" s="1069"/>
      <c r="H81" s="533"/>
      <c r="I81" s="603"/>
      <c r="J81" s="498"/>
      <c r="K81" s="579"/>
      <c r="L81" s="602"/>
      <c r="M81" s="1067"/>
      <c r="N81" s="1033"/>
      <c r="O81" s="1020"/>
      <c r="P81" s="1069"/>
      <c r="Q81" s="533"/>
      <c r="R81" s="603"/>
      <c r="S81" s="498"/>
      <c r="T81" s="579"/>
      <c r="U81" s="602"/>
      <c r="V81" s="1067"/>
      <c r="W81" s="1033"/>
      <c r="X81" s="1020"/>
      <c r="Y81" s="1069"/>
      <c r="Z81" s="533"/>
      <c r="AA81" s="603"/>
      <c r="AB81" s="498"/>
      <c r="AC81" s="498"/>
      <c r="AD81" s="498"/>
      <c r="AE81" s="498"/>
      <c r="AF81" s="498"/>
      <c r="AG81" s="498"/>
      <c r="AH81" s="498"/>
      <c r="AI81" s="498"/>
      <c r="AJ81" s="498"/>
      <c r="AK81" s="498"/>
      <c r="AL81" s="498"/>
      <c r="AM81" s="498"/>
      <c r="AN81" s="498"/>
      <c r="AO81" s="498"/>
      <c r="AP81" s="498"/>
      <c r="AQ81" s="498"/>
      <c r="AR81" s="498"/>
      <c r="AS81" s="498"/>
      <c r="AT81" s="498"/>
    </row>
    <row r="82" spans="1:46" s="496" customFormat="1" ht="10.5">
      <c r="A82" s="498"/>
      <c r="B82" s="604" t="s">
        <v>106</v>
      </c>
      <c r="C82" s="545" t="s">
        <v>107</v>
      </c>
      <c r="D82" s="1067"/>
      <c r="E82" s="1033"/>
      <c r="F82" s="1020"/>
      <c r="G82" s="1069"/>
      <c r="H82" s="533" t="s">
        <v>108</v>
      </c>
      <c r="I82" s="603" t="s">
        <v>108</v>
      </c>
      <c r="J82" s="498"/>
      <c r="K82" s="604" t="s">
        <v>106</v>
      </c>
      <c r="L82" s="545" t="s">
        <v>107</v>
      </c>
      <c r="M82" s="1067"/>
      <c r="N82" s="1033"/>
      <c r="O82" s="1020"/>
      <c r="P82" s="1069"/>
      <c r="Q82" s="533" t="s">
        <v>108</v>
      </c>
      <c r="R82" s="603" t="s">
        <v>108</v>
      </c>
      <c r="S82" s="498"/>
      <c r="T82" s="604" t="s">
        <v>106</v>
      </c>
      <c r="U82" s="545" t="s">
        <v>107</v>
      </c>
      <c r="V82" s="1067"/>
      <c r="W82" s="1033"/>
      <c r="X82" s="1020"/>
      <c r="Y82" s="1069"/>
      <c r="Z82" s="533" t="s">
        <v>108</v>
      </c>
      <c r="AA82" s="603" t="s">
        <v>108</v>
      </c>
      <c r="AB82" s="498"/>
      <c r="AC82" s="498"/>
      <c r="AD82" s="498"/>
      <c r="AE82" s="498"/>
      <c r="AF82" s="498"/>
      <c r="AG82" s="498"/>
      <c r="AH82" s="498"/>
      <c r="AI82" s="498"/>
      <c r="AJ82" s="498"/>
      <c r="AK82" s="498"/>
      <c r="AL82" s="498"/>
      <c r="AM82" s="498"/>
      <c r="AN82" s="498"/>
      <c r="AO82" s="498"/>
      <c r="AP82" s="498"/>
      <c r="AQ82" s="498"/>
      <c r="AR82" s="498"/>
      <c r="AS82" s="498"/>
      <c r="AT82" s="498"/>
    </row>
    <row r="83" spans="1:46" s="496" customFormat="1" ht="10.5">
      <c r="A83" s="498"/>
      <c r="B83" s="579" t="s">
        <v>109</v>
      </c>
      <c r="C83" s="570"/>
      <c r="D83" s="1067"/>
      <c r="E83" s="1033"/>
      <c r="F83" s="545"/>
      <c r="G83" s="1069"/>
      <c r="H83" s="1069"/>
      <c r="I83" s="603"/>
      <c r="J83" s="498"/>
      <c r="K83" s="579" t="s">
        <v>109</v>
      </c>
      <c r="L83" s="570"/>
      <c r="M83" s="1067"/>
      <c r="N83" s="1033"/>
      <c r="O83" s="545"/>
      <c r="P83" s="1069"/>
      <c r="Q83" s="1069"/>
      <c r="R83" s="603"/>
      <c r="S83" s="498"/>
      <c r="T83" s="579" t="s">
        <v>109</v>
      </c>
      <c r="U83" s="570"/>
      <c r="V83" s="1067"/>
      <c r="W83" s="1033"/>
      <c r="X83" s="545"/>
      <c r="Y83" s="1069"/>
      <c r="Z83" s="1069"/>
      <c r="AA83" s="603"/>
      <c r="AB83" s="498"/>
      <c r="AC83" s="498"/>
      <c r="AD83" s="498"/>
      <c r="AE83" s="498"/>
      <c r="AF83" s="498"/>
      <c r="AG83" s="498"/>
      <c r="AH83" s="498"/>
      <c r="AI83" s="498"/>
      <c r="AJ83" s="498"/>
      <c r="AK83" s="498"/>
      <c r="AL83" s="498"/>
      <c r="AM83" s="498"/>
      <c r="AN83" s="498"/>
      <c r="AO83" s="498"/>
      <c r="AP83" s="498"/>
      <c r="AQ83" s="498"/>
      <c r="AR83" s="498"/>
      <c r="AS83" s="498"/>
      <c r="AT83" s="498"/>
    </row>
    <row r="84" spans="1:46" s="496" customFormat="1" ht="10.5">
      <c r="A84" s="498"/>
      <c r="B84" s="1066" t="s">
        <v>110</v>
      </c>
      <c r="C84" s="570"/>
      <c r="D84" s="1067">
        <v>9.848695652173914E-5</v>
      </c>
      <c r="E84" s="1033"/>
      <c r="F84" s="545" t="s">
        <v>111</v>
      </c>
      <c r="G84" s="1033">
        <v>9.8486956521739146E-6</v>
      </c>
      <c r="H84" s="1033"/>
      <c r="I84" s="1068" t="s">
        <v>14</v>
      </c>
      <c r="J84" s="498"/>
      <c r="K84" s="1066" t="s">
        <v>110</v>
      </c>
      <c r="L84" s="570"/>
      <c r="M84" s="1067">
        <v>1.1326E-4</v>
      </c>
      <c r="N84" s="1033"/>
      <c r="O84" s="545" t="s">
        <v>111</v>
      </c>
      <c r="P84" s="1033">
        <v>1.133E-5</v>
      </c>
      <c r="Q84" s="1033"/>
      <c r="R84" s="1068" t="s">
        <v>14</v>
      </c>
      <c r="S84" s="498"/>
      <c r="T84" s="1066" t="s">
        <v>110</v>
      </c>
      <c r="U84" s="570"/>
      <c r="V84" s="1067">
        <v>1.1375243478260871E-4</v>
      </c>
      <c r="W84" s="1033">
        <v>0</v>
      </c>
      <c r="X84" s="545" t="s">
        <v>111</v>
      </c>
      <c r="Y84" s="1033">
        <v>1.137524347826087E-5</v>
      </c>
      <c r="Z84" s="1033"/>
      <c r="AA84" s="1068" t="s">
        <v>14</v>
      </c>
      <c r="AB84" s="498"/>
      <c r="AC84" s="498"/>
      <c r="AD84" s="498"/>
      <c r="AE84" s="498"/>
      <c r="AF84" s="498"/>
      <c r="AG84" s="498"/>
      <c r="AH84" s="498"/>
      <c r="AI84" s="498"/>
      <c r="AJ84" s="498"/>
      <c r="AK84" s="498"/>
      <c r="AL84" s="498"/>
      <c r="AM84" s="498"/>
      <c r="AN84" s="498"/>
      <c r="AO84" s="498"/>
      <c r="AP84" s="498"/>
      <c r="AQ84" s="498"/>
      <c r="AR84" s="498"/>
      <c r="AS84" s="498"/>
      <c r="AT84" s="498"/>
    </row>
    <row r="85" spans="1:46" s="496" customFormat="1" ht="10.5">
      <c r="A85" s="498"/>
      <c r="B85" s="1066"/>
      <c r="C85" s="570"/>
      <c r="D85" s="1067">
        <v>0</v>
      </c>
      <c r="E85" s="1033"/>
      <c r="F85" s="545" t="s">
        <v>112</v>
      </c>
      <c r="G85" s="1033">
        <v>0</v>
      </c>
      <c r="H85" s="1033"/>
      <c r="I85" s="1068"/>
      <c r="J85" s="498"/>
      <c r="K85" s="1066"/>
      <c r="L85" s="570"/>
      <c r="M85" s="1067"/>
      <c r="N85" s="1033"/>
      <c r="O85" s="545" t="s">
        <v>112</v>
      </c>
      <c r="P85" s="1033"/>
      <c r="Q85" s="1033"/>
      <c r="R85" s="1068"/>
      <c r="S85" s="498"/>
      <c r="T85" s="1066"/>
      <c r="U85" s="570"/>
      <c r="V85" s="1067">
        <v>0</v>
      </c>
      <c r="W85" s="1033">
        <v>0</v>
      </c>
      <c r="X85" s="545" t="s">
        <v>112</v>
      </c>
      <c r="Y85" s="1033"/>
      <c r="Z85" s="1033"/>
      <c r="AA85" s="1068"/>
      <c r="AB85" s="498"/>
      <c r="AC85" s="498"/>
      <c r="AD85" s="498"/>
      <c r="AE85" s="498"/>
      <c r="AF85" s="498"/>
      <c r="AG85" s="498"/>
      <c r="AH85" s="498"/>
      <c r="AI85" s="498"/>
      <c r="AJ85" s="498"/>
      <c r="AK85" s="498"/>
      <c r="AL85" s="498"/>
      <c r="AM85" s="498"/>
      <c r="AN85" s="498"/>
      <c r="AO85" s="498"/>
      <c r="AP85" s="498"/>
      <c r="AQ85" s="498"/>
      <c r="AR85" s="498"/>
      <c r="AS85" s="498"/>
      <c r="AT85" s="498"/>
    </row>
    <row r="86" spans="1:46" s="496" customFormat="1" ht="10.5">
      <c r="A86" s="498"/>
      <c r="B86" s="579" t="s">
        <v>113</v>
      </c>
      <c r="C86" s="570"/>
      <c r="D86" s="1067"/>
      <c r="E86" s="1072"/>
      <c r="F86" s="605"/>
      <c r="G86" s="1067"/>
      <c r="H86" s="1072"/>
      <c r="I86" s="606"/>
      <c r="J86" s="498"/>
      <c r="K86" s="579" t="s">
        <v>113</v>
      </c>
      <c r="L86" s="570"/>
      <c r="M86" s="1067"/>
      <c r="N86" s="1072"/>
      <c r="O86" s="605"/>
      <c r="P86" s="1067"/>
      <c r="Q86" s="1072"/>
      <c r="R86" s="606"/>
      <c r="S86" s="498"/>
      <c r="T86" s="579" t="s">
        <v>113</v>
      </c>
      <c r="U86" s="570"/>
      <c r="V86" s="1067"/>
      <c r="W86" s="1072"/>
      <c r="X86" s="605"/>
      <c r="Y86" s="1067"/>
      <c r="Z86" s="1072"/>
      <c r="AA86" s="606"/>
      <c r="AB86" s="498"/>
      <c r="AC86" s="498"/>
      <c r="AD86" s="498"/>
      <c r="AE86" s="498"/>
      <c r="AF86" s="498"/>
      <c r="AG86" s="498"/>
      <c r="AH86" s="498"/>
      <c r="AI86" s="498"/>
      <c r="AJ86" s="498"/>
      <c r="AK86" s="498"/>
      <c r="AL86" s="498"/>
      <c r="AM86" s="498"/>
      <c r="AN86" s="498"/>
      <c r="AO86" s="498"/>
      <c r="AP86" s="498"/>
      <c r="AQ86" s="498"/>
      <c r="AR86" s="498"/>
      <c r="AS86" s="498"/>
      <c r="AT86" s="498"/>
    </row>
    <row r="87" spans="1:46" s="496" customFormat="1" ht="10.5">
      <c r="A87" s="498"/>
      <c r="B87" s="579" t="s">
        <v>114</v>
      </c>
      <c r="C87" s="570"/>
      <c r="D87" s="1067">
        <v>4.9241739130434785E-4</v>
      </c>
      <c r="E87" s="1033"/>
      <c r="F87" s="545" t="s">
        <v>17</v>
      </c>
      <c r="G87" s="1033">
        <v>4.9241739130434786E-5</v>
      </c>
      <c r="H87" s="1033"/>
      <c r="I87" s="603" t="s">
        <v>14</v>
      </c>
      <c r="J87" s="498"/>
      <c r="K87" s="579" t="s">
        <v>114</v>
      </c>
      <c r="L87" s="570"/>
      <c r="M87" s="1067">
        <v>5.6627999999999995E-4</v>
      </c>
      <c r="N87" s="1033"/>
      <c r="O87" s="545" t="s">
        <v>17</v>
      </c>
      <c r="P87" s="1033">
        <v>5.6629999999999998E-5</v>
      </c>
      <c r="Q87" s="1033"/>
      <c r="R87" s="603" t="s">
        <v>14</v>
      </c>
      <c r="S87" s="498"/>
      <c r="T87" s="579" t="s">
        <v>114</v>
      </c>
      <c r="U87" s="570"/>
      <c r="V87" s="1067">
        <v>5.6874208695652175E-4</v>
      </c>
      <c r="W87" s="1033">
        <v>0</v>
      </c>
      <c r="X87" s="545" t="s">
        <v>17</v>
      </c>
      <c r="Y87" s="1033">
        <v>5.6874208695652175E-5</v>
      </c>
      <c r="Z87" s="1033"/>
      <c r="AA87" s="603" t="s">
        <v>14</v>
      </c>
      <c r="AB87" s="498"/>
      <c r="AC87" s="498"/>
      <c r="AD87" s="498"/>
      <c r="AE87" s="498"/>
      <c r="AF87" s="498"/>
      <c r="AG87" s="498"/>
      <c r="AH87" s="498"/>
      <c r="AI87" s="498"/>
      <c r="AJ87" s="498"/>
      <c r="AK87" s="498"/>
      <c r="AL87" s="498"/>
      <c r="AM87" s="498"/>
      <c r="AN87" s="498"/>
      <c r="AO87" s="498"/>
      <c r="AP87" s="498"/>
      <c r="AQ87" s="498"/>
      <c r="AR87" s="498"/>
      <c r="AS87" s="498"/>
      <c r="AT87" s="498"/>
    </row>
    <row r="88" spans="1:46" s="496" customFormat="1" ht="11" thickBot="1">
      <c r="A88" s="498"/>
      <c r="B88" s="535" t="s">
        <v>115</v>
      </c>
      <c r="C88" s="607"/>
      <c r="D88" s="1070">
        <v>1.6685217391304349E-3</v>
      </c>
      <c r="E88" s="1071"/>
      <c r="F88" s="608"/>
      <c r="G88" s="1071">
        <v>1.6685217391304349E-4</v>
      </c>
      <c r="H88" s="1071"/>
      <c r="I88" s="609"/>
      <c r="J88" s="498"/>
      <c r="K88" s="535" t="s">
        <v>115</v>
      </c>
      <c r="L88" s="607"/>
      <c r="M88" s="1070">
        <v>1.9188E-3</v>
      </c>
      <c r="N88" s="1071"/>
      <c r="O88" s="608"/>
      <c r="P88" s="1071">
        <v>1.9188000000000001E-4</v>
      </c>
      <c r="Q88" s="1071"/>
      <c r="R88" s="609"/>
      <c r="S88" s="498"/>
      <c r="T88" s="535" t="s">
        <v>115</v>
      </c>
      <c r="U88" s="607"/>
      <c r="V88" s="1070">
        <v>1.9271426086956522E-3</v>
      </c>
      <c r="W88" s="1071">
        <v>0</v>
      </c>
      <c r="X88" s="608"/>
      <c r="Y88" s="1071">
        <v>1.9271426086956523E-4</v>
      </c>
      <c r="Z88" s="1071"/>
      <c r="AA88" s="609"/>
      <c r="AB88" s="498"/>
      <c r="AC88" s="498"/>
      <c r="AD88" s="498"/>
      <c r="AE88" s="498"/>
      <c r="AF88" s="498"/>
      <c r="AG88" s="498"/>
      <c r="AH88" s="498"/>
      <c r="AI88" s="498"/>
      <c r="AJ88" s="498"/>
      <c r="AK88" s="498"/>
      <c r="AL88" s="498"/>
      <c r="AM88" s="498"/>
      <c r="AN88" s="498"/>
      <c r="AO88" s="498"/>
      <c r="AP88" s="498"/>
      <c r="AQ88" s="498"/>
      <c r="AR88" s="498"/>
      <c r="AS88" s="498"/>
      <c r="AT88" s="498"/>
    </row>
    <row r="89" spans="1:46" s="498" customFormat="1" ht="10.5">
      <c r="C89" s="497"/>
      <c r="D89" s="497"/>
      <c r="E89" s="497"/>
      <c r="F89" s="497"/>
      <c r="G89" s="497"/>
      <c r="H89" s="497"/>
      <c r="I89" s="497"/>
      <c r="L89" s="497"/>
      <c r="M89" s="497"/>
      <c r="N89" s="497"/>
      <c r="O89" s="497"/>
      <c r="P89" s="497"/>
      <c r="Q89" s="497"/>
      <c r="R89" s="497"/>
      <c r="U89" s="497"/>
      <c r="V89" s="497"/>
      <c r="W89" s="497"/>
      <c r="X89" s="497"/>
      <c r="Y89" s="497"/>
      <c r="Z89" s="497"/>
      <c r="AA89" s="497"/>
    </row>
    <row r="90" spans="1:46" s="498" customFormat="1" ht="10.5">
      <c r="C90" s="497"/>
      <c r="D90" s="497"/>
      <c r="E90" s="497"/>
      <c r="F90" s="497"/>
      <c r="G90" s="497"/>
      <c r="H90" s="497"/>
      <c r="I90" s="497"/>
      <c r="L90" s="497"/>
      <c r="M90" s="497"/>
      <c r="N90" s="497"/>
      <c r="O90" s="497"/>
      <c r="P90" s="497"/>
      <c r="Q90" s="497"/>
      <c r="R90" s="497"/>
      <c r="U90" s="497"/>
      <c r="V90" s="497"/>
      <c r="W90" s="497"/>
      <c r="X90" s="497"/>
      <c r="Y90" s="497"/>
      <c r="Z90" s="497"/>
      <c r="AA90" s="497"/>
    </row>
    <row r="91" spans="1:46" s="498" customFormat="1" ht="10.5">
      <c r="C91" s="497"/>
      <c r="D91" s="497"/>
      <c r="E91" s="497"/>
      <c r="F91" s="497"/>
      <c r="G91" s="497"/>
      <c r="H91" s="497"/>
      <c r="I91" s="497"/>
      <c r="L91" s="497"/>
      <c r="M91" s="497"/>
      <c r="N91" s="497"/>
      <c r="O91" s="497"/>
      <c r="P91" s="497"/>
      <c r="Q91" s="497"/>
      <c r="R91" s="497"/>
      <c r="U91" s="497"/>
      <c r="V91" s="497"/>
      <c r="W91" s="497"/>
      <c r="X91" s="497"/>
      <c r="Y91" s="497"/>
      <c r="Z91" s="497"/>
      <c r="AA91" s="497"/>
    </row>
    <row r="92" spans="1:46" s="498" customFormat="1" ht="10.5">
      <c r="C92" s="497"/>
      <c r="D92" s="497"/>
      <c r="E92" s="497"/>
      <c r="F92" s="497"/>
      <c r="G92" s="497"/>
      <c r="H92" s="497"/>
      <c r="I92" s="497"/>
      <c r="L92" s="497"/>
      <c r="M92" s="497"/>
      <c r="N92" s="497"/>
      <c r="O92" s="497"/>
      <c r="P92" s="497"/>
      <c r="Q92" s="497"/>
      <c r="R92" s="497"/>
      <c r="U92" s="497"/>
      <c r="V92" s="497"/>
      <c r="W92" s="497"/>
      <c r="X92" s="497"/>
      <c r="Y92" s="497"/>
      <c r="Z92" s="497"/>
      <c r="AA92" s="497"/>
    </row>
    <row r="93" spans="1:46" s="498" customFormat="1" ht="10.5">
      <c r="C93" s="497"/>
      <c r="D93" s="497"/>
      <c r="E93" s="497"/>
      <c r="F93" s="497"/>
      <c r="G93" s="497"/>
      <c r="H93" s="497"/>
      <c r="I93" s="497"/>
      <c r="L93" s="497"/>
      <c r="M93" s="497"/>
      <c r="N93" s="497"/>
      <c r="O93" s="497"/>
      <c r="P93" s="497"/>
      <c r="Q93" s="497"/>
      <c r="R93" s="497"/>
      <c r="U93" s="497"/>
      <c r="V93" s="497"/>
      <c r="W93" s="497"/>
      <c r="X93" s="497"/>
      <c r="Y93" s="497"/>
      <c r="Z93" s="497"/>
      <c r="AA93" s="497"/>
    </row>
    <row r="94" spans="1:46" s="495" customFormat="1" ht="10.5">
      <c r="C94" s="494"/>
      <c r="D94" s="494"/>
      <c r="E94" s="494"/>
      <c r="F94" s="494"/>
      <c r="G94" s="494"/>
      <c r="H94" s="494"/>
      <c r="I94" s="494"/>
      <c r="L94" s="494"/>
      <c r="M94" s="494"/>
      <c r="N94" s="494"/>
      <c r="O94" s="494"/>
      <c r="P94" s="494"/>
      <c r="Q94" s="494"/>
      <c r="R94" s="494"/>
      <c r="U94" s="494"/>
      <c r="V94" s="494"/>
      <c r="W94" s="494"/>
      <c r="X94" s="494"/>
      <c r="Y94" s="494"/>
      <c r="Z94" s="494"/>
      <c r="AA94" s="494"/>
    </row>
    <row r="95" spans="1:46" s="495" customFormat="1" ht="10.5">
      <c r="C95" s="494"/>
      <c r="D95" s="494"/>
      <c r="E95" s="494"/>
      <c r="F95" s="494"/>
      <c r="G95" s="494"/>
      <c r="H95" s="494"/>
      <c r="I95" s="494"/>
      <c r="L95" s="494"/>
      <c r="M95" s="494"/>
      <c r="N95" s="494"/>
      <c r="O95" s="494"/>
      <c r="P95" s="494"/>
      <c r="Q95" s="494"/>
      <c r="R95" s="494"/>
      <c r="U95" s="494"/>
      <c r="V95" s="494"/>
      <c r="W95" s="494"/>
      <c r="X95" s="494"/>
      <c r="Y95" s="494"/>
      <c r="Z95" s="494"/>
      <c r="AA95" s="494"/>
    </row>
    <row r="96" spans="1:46" s="495" customFormat="1" ht="10.5">
      <c r="C96" s="494"/>
      <c r="D96" s="494"/>
      <c r="E96" s="494"/>
      <c r="F96" s="494"/>
      <c r="G96" s="494"/>
      <c r="H96" s="494"/>
      <c r="I96" s="494"/>
      <c r="L96" s="494"/>
      <c r="M96" s="494"/>
      <c r="N96" s="494"/>
      <c r="O96" s="494"/>
      <c r="P96" s="494"/>
      <c r="Q96" s="494"/>
      <c r="R96" s="494"/>
      <c r="U96" s="494"/>
      <c r="V96" s="494"/>
      <c r="W96" s="494"/>
      <c r="X96" s="494"/>
      <c r="Y96" s="494"/>
      <c r="Z96" s="494"/>
      <c r="AA96" s="494"/>
    </row>
    <row r="97" spans="3:27" s="495" customFormat="1" ht="10.5">
      <c r="C97" s="494"/>
      <c r="D97" s="494"/>
      <c r="E97" s="494"/>
      <c r="F97" s="494"/>
      <c r="G97" s="494"/>
      <c r="H97" s="494"/>
      <c r="I97" s="494"/>
      <c r="L97" s="494"/>
      <c r="M97" s="494"/>
      <c r="N97" s="494"/>
      <c r="O97" s="494"/>
      <c r="P97" s="494"/>
      <c r="Q97" s="494"/>
      <c r="R97" s="494"/>
      <c r="U97" s="494"/>
      <c r="V97" s="494"/>
      <c r="W97" s="494"/>
      <c r="X97" s="494"/>
      <c r="Y97" s="494"/>
      <c r="Z97" s="494"/>
      <c r="AA97" s="494"/>
    </row>
    <row r="98" spans="3:27" s="495" customFormat="1" ht="10.5">
      <c r="C98" s="494"/>
      <c r="D98" s="494"/>
      <c r="E98" s="494"/>
      <c r="F98" s="494"/>
      <c r="G98" s="494"/>
      <c r="H98" s="494"/>
      <c r="I98" s="494"/>
      <c r="L98" s="494"/>
      <c r="M98" s="494"/>
      <c r="N98" s="494"/>
      <c r="O98" s="494"/>
      <c r="P98" s="494"/>
      <c r="Q98" s="494"/>
      <c r="R98" s="494"/>
      <c r="U98" s="494"/>
      <c r="V98" s="494"/>
      <c r="W98" s="494"/>
      <c r="X98" s="494"/>
      <c r="Y98" s="494"/>
      <c r="Z98" s="494"/>
      <c r="AA98" s="494"/>
    </row>
    <row r="99" spans="3:27" s="495" customFormat="1" ht="10.5">
      <c r="C99" s="494"/>
      <c r="D99" s="494"/>
      <c r="E99" s="494"/>
      <c r="F99" s="494"/>
      <c r="G99" s="494"/>
      <c r="H99" s="494"/>
      <c r="I99" s="494"/>
      <c r="L99" s="494"/>
      <c r="M99" s="494"/>
      <c r="N99" s="494"/>
      <c r="O99" s="494"/>
      <c r="P99" s="494"/>
      <c r="Q99" s="494"/>
      <c r="R99" s="494"/>
      <c r="U99" s="494"/>
      <c r="V99" s="494"/>
      <c r="W99" s="494"/>
      <c r="X99" s="494"/>
      <c r="Y99" s="494"/>
      <c r="Z99" s="494"/>
      <c r="AA99" s="494"/>
    </row>
    <row r="100" spans="3:27" s="495" customFormat="1" ht="10.5">
      <c r="C100" s="494"/>
      <c r="D100" s="494"/>
      <c r="E100" s="494"/>
      <c r="F100" s="494"/>
      <c r="G100" s="494"/>
      <c r="H100" s="494"/>
      <c r="I100" s="494"/>
      <c r="L100" s="494"/>
      <c r="M100" s="494"/>
      <c r="N100" s="494"/>
      <c r="O100" s="494"/>
      <c r="P100" s="494"/>
      <c r="Q100" s="494"/>
      <c r="R100" s="494"/>
      <c r="U100" s="494"/>
      <c r="V100" s="494"/>
      <c r="W100" s="494"/>
      <c r="X100" s="494"/>
      <c r="Y100" s="494"/>
      <c r="Z100" s="494"/>
      <c r="AA100" s="494"/>
    </row>
    <row r="101" spans="3:27" s="495" customFormat="1" ht="10.5">
      <c r="C101" s="494"/>
      <c r="D101" s="494"/>
      <c r="E101" s="494"/>
      <c r="F101" s="494"/>
      <c r="G101" s="494"/>
      <c r="H101" s="494"/>
      <c r="I101" s="494"/>
      <c r="L101" s="494"/>
      <c r="M101" s="494"/>
      <c r="N101" s="494"/>
      <c r="O101" s="494"/>
      <c r="P101" s="494"/>
      <c r="Q101" s="494"/>
      <c r="R101" s="494"/>
      <c r="U101" s="494"/>
      <c r="V101" s="494"/>
      <c r="W101" s="494"/>
      <c r="X101" s="494"/>
      <c r="Y101" s="494"/>
      <c r="Z101" s="494"/>
      <c r="AA101" s="494"/>
    </row>
    <row r="102" spans="3:27" s="495" customFormat="1" ht="10.5">
      <c r="C102" s="494"/>
      <c r="D102" s="494"/>
      <c r="E102" s="494"/>
      <c r="F102" s="494"/>
      <c r="G102" s="494"/>
      <c r="H102" s="494"/>
      <c r="I102" s="494"/>
      <c r="L102" s="494"/>
      <c r="M102" s="494"/>
      <c r="N102" s="494"/>
      <c r="O102" s="494"/>
      <c r="P102" s="494"/>
      <c r="Q102" s="494"/>
      <c r="R102" s="494"/>
      <c r="U102" s="494"/>
      <c r="V102" s="494"/>
      <c r="W102" s="494"/>
      <c r="X102" s="494"/>
      <c r="Y102" s="494"/>
      <c r="Z102" s="494"/>
      <c r="AA102" s="494"/>
    </row>
    <row r="103" spans="3:27" s="495" customFormat="1" ht="10.5">
      <c r="C103" s="494"/>
      <c r="D103" s="494"/>
      <c r="E103" s="494"/>
      <c r="F103" s="494"/>
      <c r="G103" s="494"/>
      <c r="H103" s="494"/>
      <c r="I103" s="494"/>
      <c r="L103" s="494"/>
      <c r="M103" s="494"/>
      <c r="N103" s="494"/>
      <c r="O103" s="494"/>
      <c r="P103" s="494"/>
      <c r="Q103" s="494"/>
      <c r="R103" s="494"/>
      <c r="U103" s="494"/>
      <c r="V103" s="494"/>
      <c r="W103" s="494"/>
      <c r="X103" s="494"/>
      <c r="Y103" s="494"/>
      <c r="Z103" s="494"/>
      <c r="AA103" s="494"/>
    </row>
    <row r="104" spans="3:27" s="495" customFormat="1" ht="10.5">
      <c r="C104" s="494"/>
      <c r="D104" s="494"/>
      <c r="E104" s="494"/>
      <c r="F104" s="494"/>
      <c r="G104" s="494"/>
      <c r="H104" s="494"/>
      <c r="I104" s="494"/>
      <c r="L104" s="494"/>
      <c r="M104" s="494"/>
      <c r="N104" s="494"/>
      <c r="O104" s="494"/>
      <c r="P104" s="494"/>
      <c r="Q104" s="494"/>
      <c r="R104" s="494"/>
      <c r="U104" s="494"/>
      <c r="V104" s="494"/>
      <c r="W104" s="494"/>
      <c r="X104" s="494"/>
      <c r="Y104" s="494"/>
      <c r="Z104" s="494"/>
      <c r="AA104" s="494"/>
    </row>
    <row r="105" spans="3:27" s="495" customFormat="1" ht="10.5">
      <c r="C105" s="494"/>
      <c r="D105" s="494"/>
      <c r="E105" s="494"/>
      <c r="F105" s="494"/>
      <c r="G105" s="494"/>
      <c r="H105" s="494"/>
      <c r="I105" s="494"/>
      <c r="L105" s="494"/>
      <c r="M105" s="494"/>
      <c r="N105" s="494"/>
      <c r="O105" s="494"/>
      <c r="P105" s="494"/>
      <c r="Q105" s="494"/>
      <c r="R105" s="494"/>
      <c r="U105" s="494"/>
      <c r="V105" s="494"/>
      <c r="W105" s="494"/>
      <c r="X105" s="494"/>
      <c r="Y105" s="494"/>
      <c r="Z105" s="494"/>
      <c r="AA105" s="494"/>
    </row>
    <row r="106" spans="3:27" s="495" customFormat="1" ht="10.5">
      <c r="C106" s="494"/>
      <c r="D106" s="494"/>
      <c r="E106" s="494"/>
      <c r="F106" s="494"/>
      <c r="G106" s="494"/>
      <c r="H106" s="494"/>
      <c r="I106" s="494"/>
      <c r="L106" s="494"/>
      <c r="M106" s="494"/>
      <c r="N106" s="494"/>
      <c r="O106" s="494"/>
      <c r="P106" s="494"/>
      <c r="Q106" s="494"/>
      <c r="R106" s="494"/>
      <c r="U106" s="494"/>
      <c r="V106" s="494"/>
      <c r="W106" s="494"/>
      <c r="X106" s="494"/>
      <c r="Y106" s="494"/>
      <c r="Z106" s="494"/>
      <c r="AA106" s="494"/>
    </row>
    <row r="107" spans="3:27" s="495" customFormat="1" ht="10.5">
      <c r="C107" s="494"/>
      <c r="D107" s="494"/>
      <c r="E107" s="494"/>
      <c r="F107" s="494"/>
      <c r="G107" s="494"/>
      <c r="H107" s="494"/>
      <c r="I107" s="494"/>
      <c r="L107" s="494"/>
      <c r="M107" s="494"/>
      <c r="N107" s="494"/>
      <c r="O107" s="494"/>
      <c r="P107" s="494"/>
      <c r="Q107" s="494"/>
      <c r="R107" s="494"/>
      <c r="U107" s="494"/>
      <c r="V107" s="494"/>
      <c r="W107" s="494"/>
      <c r="X107" s="494"/>
      <c r="Y107" s="494"/>
      <c r="Z107" s="494"/>
      <c r="AA107" s="494"/>
    </row>
    <row r="108" spans="3:27" s="495" customFormat="1" ht="10.5">
      <c r="C108" s="494"/>
      <c r="D108" s="494"/>
      <c r="E108" s="494"/>
      <c r="F108" s="494"/>
      <c r="G108" s="494"/>
      <c r="H108" s="494"/>
      <c r="I108" s="494"/>
      <c r="L108" s="494"/>
      <c r="M108" s="494"/>
      <c r="N108" s="494"/>
      <c r="O108" s="494"/>
      <c r="P108" s="494"/>
      <c r="Q108" s="494"/>
      <c r="R108" s="494"/>
      <c r="U108" s="494"/>
      <c r="V108" s="494"/>
      <c r="W108" s="494"/>
      <c r="X108" s="494"/>
      <c r="Y108" s="494"/>
      <c r="Z108" s="494"/>
      <c r="AA108" s="494"/>
    </row>
    <row r="109" spans="3:27" s="495" customFormat="1" ht="10.5">
      <c r="C109" s="494"/>
      <c r="D109" s="494"/>
      <c r="E109" s="494"/>
      <c r="F109" s="494"/>
      <c r="G109" s="494"/>
      <c r="H109" s="494"/>
      <c r="I109" s="494"/>
      <c r="L109" s="494"/>
      <c r="M109" s="494"/>
      <c r="N109" s="494"/>
      <c r="O109" s="494"/>
      <c r="P109" s="494"/>
      <c r="Q109" s="494"/>
      <c r="R109" s="494"/>
      <c r="U109" s="494"/>
      <c r="V109" s="494"/>
      <c r="W109" s="494"/>
      <c r="X109" s="494"/>
      <c r="Y109" s="494"/>
      <c r="Z109" s="494"/>
      <c r="AA109" s="494"/>
    </row>
    <row r="110" spans="3:27" s="495" customFormat="1" ht="10.5">
      <c r="C110" s="494"/>
      <c r="D110" s="494"/>
      <c r="E110" s="494"/>
      <c r="F110" s="494"/>
      <c r="G110" s="494"/>
      <c r="H110" s="494"/>
      <c r="I110" s="494"/>
      <c r="L110" s="494"/>
      <c r="M110" s="494"/>
      <c r="N110" s="494"/>
      <c r="O110" s="494"/>
      <c r="P110" s="494"/>
      <c r="Q110" s="494"/>
      <c r="R110" s="494"/>
      <c r="U110" s="494"/>
      <c r="V110" s="494"/>
      <c r="W110" s="494"/>
      <c r="X110" s="494"/>
      <c r="Y110" s="494"/>
      <c r="Z110" s="494"/>
      <c r="AA110" s="494"/>
    </row>
    <row r="111" spans="3:27" s="495" customFormat="1" ht="10.5">
      <c r="C111" s="494"/>
      <c r="D111" s="494"/>
      <c r="E111" s="494"/>
      <c r="F111" s="494"/>
      <c r="G111" s="494"/>
      <c r="H111" s="494"/>
      <c r="I111" s="494"/>
      <c r="L111" s="494"/>
      <c r="M111" s="494"/>
      <c r="N111" s="494"/>
      <c r="O111" s="494"/>
      <c r="P111" s="494"/>
      <c r="Q111" s="494"/>
      <c r="R111" s="494"/>
      <c r="U111" s="494"/>
      <c r="V111" s="494"/>
      <c r="W111" s="494"/>
      <c r="X111" s="494"/>
      <c r="Y111" s="494"/>
      <c r="Z111" s="494"/>
      <c r="AA111" s="494"/>
    </row>
    <row r="112" spans="3:27" s="495" customFormat="1" ht="10.5">
      <c r="C112" s="494"/>
      <c r="D112" s="494"/>
      <c r="E112" s="494"/>
      <c r="F112" s="494"/>
      <c r="G112" s="494"/>
      <c r="H112" s="494"/>
      <c r="I112" s="494"/>
      <c r="L112" s="494"/>
      <c r="M112" s="494"/>
      <c r="N112" s="494"/>
      <c r="O112" s="494"/>
      <c r="P112" s="494"/>
      <c r="Q112" s="494"/>
      <c r="R112" s="494"/>
      <c r="U112" s="494"/>
      <c r="V112" s="494"/>
      <c r="W112" s="494"/>
      <c r="X112" s="494"/>
      <c r="Y112" s="494"/>
      <c r="Z112" s="494"/>
      <c r="AA112" s="494"/>
    </row>
    <row r="113" spans="3:27" s="495" customFormat="1" ht="10.5">
      <c r="C113" s="494"/>
      <c r="D113" s="494"/>
      <c r="E113" s="494"/>
      <c r="F113" s="494"/>
      <c r="G113" s="494"/>
      <c r="H113" s="494"/>
      <c r="I113" s="494"/>
      <c r="L113" s="494"/>
      <c r="M113" s="494"/>
      <c r="N113" s="494"/>
      <c r="O113" s="494"/>
      <c r="P113" s="494"/>
      <c r="Q113" s="494"/>
      <c r="R113" s="494"/>
      <c r="U113" s="494"/>
      <c r="V113" s="494"/>
      <c r="W113" s="494"/>
      <c r="X113" s="494"/>
      <c r="Y113" s="494"/>
      <c r="Z113" s="494"/>
      <c r="AA113" s="494"/>
    </row>
    <row r="114" spans="3:27" s="495" customFormat="1" ht="10.5">
      <c r="C114" s="494"/>
      <c r="D114" s="494"/>
      <c r="E114" s="494"/>
      <c r="F114" s="494"/>
      <c r="G114" s="494"/>
      <c r="H114" s="494"/>
      <c r="I114" s="494"/>
      <c r="L114" s="494"/>
      <c r="M114" s="494"/>
      <c r="N114" s="494"/>
      <c r="O114" s="494"/>
      <c r="P114" s="494"/>
      <c r="Q114" s="494"/>
      <c r="R114" s="494"/>
      <c r="U114" s="494"/>
      <c r="V114" s="494"/>
      <c r="W114" s="494"/>
      <c r="X114" s="494"/>
      <c r="Y114" s="494"/>
      <c r="Z114" s="494"/>
      <c r="AA114" s="494"/>
    </row>
    <row r="115" spans="3:27" s="495" customFormat="1" ht="10.5">
      <c r="C115" s="494"/>
      <c r="D115" s="494"/>
      <c r="E115" s="494"/>
      <c r="F115" s="494"/>
      <c r="G115" s="494"/>
      <c r="H115" s="494"/>
      <c r="I115" s="494"/>
      <c r="L115" s="494"/>
      <c r="M115" s="494"/>
      <c r="N115" s="494"/>
      <c r="O115" s="494"/>
      <c r="P115" s="494"/>
      <c r="Q115" s="494"/>
      <c r="R115" s="494"/>
      <c r="U115" s="494"/>
      <c r="V115" s="494"/>
      <c r="W115" s="494"/>
      <c r="X115" s="494"/>
      <c r="Y115" s="494"/>
      <c r="Z115" s="494"/>
      <c r="AA115" s="494"/>
    </row>
    <row r="116" spans="3:27" s="495" customFormat="1" ht="10.5">
      <c r="C116" s="494"/>
      <c r="D116" s="494"/>
      <c r="E116" s="494"/>
      <c r="F116" s="494"/>
      <c r="G116" s="494"/>
      <c r="H116" s="494"/>
      <c r="I116" s="494"/>
      <c r="L116" s="494"/>
      <c r="M116" s="494"/>
      <c r="N116" s="494"/>
      <c r="O116" s="494"/>
      <c r="P116" s="494"/>
      <c r="Q116" s="494"/>
      <c r="R116" s="494"/>
      <c r="U116" s="494"/>
      <c r="V116" s="494"/>
      <c r="W116" s="494"/>
      <c r="X116" s="494"/>
      <c r="Y116" s="494"/>
      <c r="Z116" s="494"/>
      <c r="AA116" s="494"/>
    </row>
    <row r="117" spans="3:27" s="495" customFormat="1" ht="10.5">
      <c r="C117" s="494"/>
      <c r="D117" s="494"/>
      <c r="E117" s="494"/>
      <c r="F117" s="494"/>
      <c r="G117" s="494"/>
      <c r="H117" s="494"/>
      <c r="I117" s="494"/>
      <c r="L117" s="494"/>
      <c r="M117" s="494"/>
      <c r="N117" s="494"/>
      <c r="O117" s="494"/>
      <c r="P117" s="494"/>
      <c r="Q117" s="494"/>
      <c r="R117" s="494"/>
      <c r="U117" s="494"/>
      <c r="V117" s="494"/>
      <c r="W117" s="494"/>
      <c r="X117" s="494"/>
      <c r="Y117" s="494"/>
      <c r="Z117" s="494"/>
      <c r="AA117" s="494"/>
    </row>
    <row r="118" spans="3:27" s="495" customFormat="1" ht="10.5">
      <c r="C118" s="494"/>
      <c r="D118" s="494"/>
      <c r="E118" s="494"/>
      <c r="F118" s="494"/>
      <c r="G118" s="494"/>
      <c r="H118" s="494"/>
      <c r="I118" s="494"/>
      <c r="L118" s="494"/>
      <c r="M118" s="494"/>
      <c r="N118" s="494"/>
      <c r="O118" s="494"/>
      <c r="P118" s="494"/>
      <c r="Q118" s="494"/>
      <c r="R118" s="494"/>
      <c r="U118" s="494"/>
      <c r="V118" s="494"/>
      <c r="W118" s="494"/>
      <c r="X118" s="494"/>
      <c r="Y118" s="494"/>
      <c r="Z118" s="494"/>
      <c r="AA118" s="494"/>
    </row>
    <row r="119" spans="3:27" s="495" customFormat="1" ht="10.5">
      <c r="C119" s="494"/>
      <c r="D119" s="494"/>
      <c r="E119" s="494"/>
      <c r="F119" s="494"/>
      <c r="G119" s="494"/>
      <c r="H119" s="494"/>
      <c r="I119" s="494"/>
      <c r="L119" s="494"/>
      <c r="M119" s="494"/>
      <c r="N119" s="494"/>
      <c r="O119" s="494"/>
      <c r="P119" s="494"/>
      <c r="Q119" s="494"/>
      <c r="R119" s="494"/>
      <c r="U119" s="494"/>
      <c r="V119" s="494"/>
      <c r="W119" s="494"/>
      <c r="X119" s="494"/>
      <c r="Y119" s="494"/>
      <c r="Z119" s="494"/>
      <c r="AA119" s="494"/>
    </row>
    <row r="120" spans="3:27" s="495" customFormat="1" ht="10.5">
      <c r="C120" s="494"/>
      <c r="D120" s="494"/>
      <c r="E120" s="494"/>
      <c r="F120" s="494"/>
      <c r="G120" s="494"/>
      <c r="H120" s="494"/>
      <c r="I120" s="494"/>
      <c r="L120" s="494"/>
      <c r="M120" s="494"/>
      <c r="N120" s="494"/>
      <c r="O120" s="494"/>
      <c r="P120" s="494"/>
      <c r="Q120" s="494"/>
      <c r="R120" s="494"/>
      <c r="U120" s="494"/>
      <c r="V120" s="494"/>
      <c r="W120" s="494"/>
      <c r="X120" s="494"/>
      <c r="Y120" s="494"/>
      <c r="Z120" s="494"/>
      <c r="AA120" s="494"/>
    </row>
    <row r="121" spans="3:27" s="495" customFormat="1" ht="10.5">
      <c r="C121" s="494"/>
      <c r="D121" s="494"/>
      <c r="E121" s="494"/>
      <c r="F121" s="494"/>
      <c r="G121" s="494"/>
      <c r="H121" s="494"/>
      <c r="I121" s="494"/>
      <c r="L121" s="494"/>
      <c r="M121" s="494"/>
      <c r="N121" s="494"/>
      <c r="O121" s="494"/>
      <c r="P121" s="494"/>
      <c r="Q121" s="494"/>
      <c r="R121" s="494"/>
      <c r="U121" s="494"/>
      <c r="V121" s="494"/>
      <c r="W121" s="494"/>
      <c r="X121" s="494"/>
      <c r="Y121" s="494"/>
      <c r="Z121" s="494"/>
      <c r="AA121" s="494"/>
    </row>
    <row r="122" spans="3:27" s="495" customFormat="1" ht="10.5">
      <c r="C122" s="494"/>
      <c r="D122" s="494"/>
      <c r="E122" s="494"/>
      <c r="F122" s="494"/>
      <c r="G122" s="494"/>
      <c r="H122" s="494"/>
      <c r="I122" s="494"/>
      <c r="L122" s="494"/>
      <c r="M122" s="494"/>
      <c r="N122" s="494"/>
      <c r="O122" s="494"/>
      <c r="P122" s="494"/>
      <c r="Q122" s="494"/>
      <c r="R122" s="494"/>
      <c r="U122" s="494"/>
      <c r="V122" s="494"/>
      <c r="W122" s="494"/>
      <c r="X122" s="494"/>
      <c r="Y122" s="494"/>
      <c r="Z122" s="494"/>
      <c r="AA122" s="494"/>
    </row>
    <row r="123" spans="3:27" s="495" customFormat="1" ht="10.5">
      <c r="C123" s="494"/>
      <c r="D123" s="494"/>
      <c r="E123" s="494"/>
      <c r="F123" s="494"/>
      <c r="G123" s="494"/>
      <c r="H123" s="494"/>
      <c r="I123" s="494"/>
      <c r="L123" s="494"/>
      <c r="M123" s="494"/>
      <c r="N123" s="494"/>
      <c r="O123" s="494"/>
      <c r="P123" s="494"/>
      <c r="Q123" s="494"/>
      <c r="R123" s="494"/>
      <c r="U123" s="494"/>
      <c r="V123" s="494"/>
      <c r="W123" s="494"/>
      <c r="X123" s="494"/>
      <c r="Y123" s="494"/>
      <c r="Z123" s="494"/>
      <c r="AA123" s="494"/>
    </row>
    <row r="124" spans="3:27" s="495" customFormat="1" ht="10.5">
      <c r="C124" s="494"/>
      <c r="D124" s="494"/>
      <c r="E124" s="494"/>
      <c r="F124" s="494"/>
      <c r="G124" s="494"/>
      <c r="H124" s="494"/>
      <c r="I124" s="494"/>
      <c r="L124" s="494"/>
      <c r="M124" s="494"/>
      <c r="N124" s="494"/>
      <c r="O124" s="494"/>
      <c r="P124" s="494"/>
      <c r="Q124" s="494"/>
      <c r="R124" s="494"/>
      <c r="U124" s="494"/>
      <c r="V124" s="494"/>
      <c r="W124" s="494"/>
      <c r="X124" s="494"/>
      <c r="Y124" s="494"/>
      <c r="Z124" s="494"/>
      <c r="AA124" s="494"/>
    </row>
    <row r="125" spans="3:27" s="495" customFormat="1" ht="10.5">
      <c r="C125" s="494"/>
      <c r="D125" s="494"/>
      <c r="E125" s="494"/>
      <c r="F125" s="494"/>
      <c r="G125" s="494"/>
      <c r="H125" s="494"/>
      <c r="I125" s="494"/>
      <c r="L125" s="494"/>
      <c r="M125" s="494"/>
      <c r="N125" s="494"/>
      <c r="O125" s="494"/>
      <c r="P125" s="494"/>
      <c r="Q125" s="494"/>
      <c r="R125" s="494"/>
      <c r="U125" s="494"/>
      <c r="V125" s="494"/>
      <c r="W125" s="494"/>
      <c r="X125" s="494"/>
      <c r="Y125" s="494"/>
      <c r="Z125" s="494"/>
      <c r="AA125" s="494"/>
    </row>
    <row r="126" spans="3:27" s="495" customFormat="1" ht="10.5">
      <c r="C126" s="494"/>
      <c r="D126" s="494"/>
      <c r="E126" s="494"/>
      <c r="F126" s="494"/>
      <c r="G126" s="494"/>
      <c r="H126" s="494"/>
      <c r="I126" s="494"/>
      <c r="L126" s="494"/>
      <c r="M126" s="494"/>
      <c r="N126" s="494"/>
      <c r="O126" s="494"/>
      <c r="P126" s="494"/>
      <c r="Q126" s="494"/>
      <c r="R126" s="494"/>
      <c r="U126" s="494"/>
      <c r="V126" s="494"/>
      <c r="W126" s="494"/>
      <c r="X126" s="494"/>
      <c r="Y126" s="494"/>
      <c r="Z126" s="494"/>
      <c r="AA126" s="494"/>
    </row>
    <row r="127" spans="3:27" s="495" customFormat="1" ht="10.5">
      <c r="C127" s="494"/>
      <c r="D127" s="494"/>
      <c r="E127" s="494"/>
      <c r="F127" s="494"/>
      <c r="G127" s="494"/>
      <c r="H127" s="494"/>
      <c r="I127" s="494"/>
      <c r="L127" s="494"/>
      <c r="M127" s="494"/>
      <c r="N127" s="494"/>
      <c r="O127" s="494"/>
      <c r="P127" s="494"/>
      <c r="Q127" s="494"/>
      <c r="R127" s="494"/>
      <c r="U127" s="494"/>
      <c r="V127" s="494"/>
      <c r="W127" s="494"/>
      <c r="X127" s="494"/>
      <c r="Y127" s="494"/>
      <c r="Z127" s="494"/>
      <c r="AA127" s="494"/>
    </row>
    <row r="128" spans="3:27" s="495" customFormat="1" ht="10.5">
      <c r="C128" s="494"/>
      <c r="D128" s="494"/>
      <c r="E128" s="494"/>
      <c r="F128" s="494"/>
      <c r="G128" s="494"/>
      <c r="H128" s="494"/>
      <c r="I128" s="494"/>
      <c r="L128" s="494"/>
      <c r="M128" s="494"/>
      <c r="N128" s="494"/>
      <c r="O128" s="494"/>
      <c r="P128" s="494"/>
      <c r="Q128" s="494"/>
      <c r="R128" s="494"/>
      <c r="U128" s="494"/>
      <c r="V128" s="494"/>
      <c r="W128" s="494"/>
      <c r="X128" s="494"/>
      <c r="Y128" s="494"/>
      <c r="Z128" s="494"/>
      <c r="AA128" s="494"/>
    </row>
    <row r="129" spans="3:27" s="495" customFormat="1" ht="10.5">
      <c r="C129" s="494"/>
      <c r="D129" s="494"/>
      <c r="E129" s="494"/>
      <c r="F129" s="494"/>
      <c r="G129" s="494"/>
      <c r="H129" s="494"/>
      <c r="I129" s="494"/>
      <c r="L129" s="494"/>
      <c r="M129" s="494"/>
      <c r="N129" s="494"/>
      <c r="O129" s="494"/>
      <c r="P129" s="494"/>
      <c r="Q129" s="494"/>
      <c r="R129" s="494"/>
      <c r="U129" s="494"/>
      <c r="V129" s="494"/>
      <c r="W129" s="494"/>
      <c r="X129" s="494"/>
      <c r="Y129" s="494"/>
      <c r="Z129" s="494"/>
      <c r="AA129" s="494"/>
    </row>
    <row r="130" spans="3:27" s="495" customFormat="1" ht="10.5">
      <c r="C130" s="494"/>
      <c r="D130" s="494"/>
      <c r="E130" s="494"/>
      <c r="F130" s="494"/>
      <c r="G130" s="494"/>
      <c r="H130" s="494"/>
      <c r="I130" s="494"/>
      <c r="L130" s="494"/>
      <c r="M130" s="494"/>
      <c r="N130" s="494"/>
      <c r="O130" s="494"/>
      <c r="P130" s="494"/>
      <c r="Q130" s="494"/>
      <c r="R130" s="494"/>
      <c r="U130" s="494"/>
      <c r="V130" s="494"/>
      <c r="W130" s="494"/>
      <c r="X130" s="494"/>
      <c r="Y130" s="494"/>
      <c r="Z130" s="494"/>
      <c r="AA130" s="494"/>
    </row>
    <row r="131" spans="3:27" s="495" customFormat="1" ht="10.5">
      <c r="C131" s="494"/>
      <c r="D131" s="494"/>
      <c r="E131" s="494"/>
      <c r="F131" s="494"/>
      <c r="G131" s="494"/>
      <c r="H131" s="494"/>
      <c r="I131" s="494"/>
      <c r="L131" s="494"/>
      <c r="M131" s="494"/>
      <c r="N131" s="494"/>
      <c r="O131" s="494"/>
      <c r="P131" s="494"/>
      <c r="Q131" s="494"/>
      <c r="R131" s="494"/>
      <c r="U131" s="494"/>
      <c r="V131" s="494"/>
      <c r="W131" s="494"/>
      <c r="X131" s="494"/>
      <c r="Y131" s="494"/>
      <c r="Z131" s="494"/>
      <c r="AA131" s="494"/>
    </row>
    <row r="132" spans="3:27" s="495" customFormat="1" ht="10.5">
      <c r="C132" s="494"/>
      <c r="D132" s="494"/>
      <c r="E132" s="494"/>
      <c r="F132" s="494"/>
      <c r="G132" s="494"/>
      <c r="H132" s="494"/>
      <c r="I132" s="494"/>
      <c r="L132" s="494"/>
      <c r="M132" s="494"/>
      <c r="N132" s="494"/>
      <c r="O132" s="494"/>
      <c r="P132" s="494"/>
      <c r="Q132" s="494"/>
      <c r="R132" s="494"/>
      <c r="U132" s="494"/>
      <c r="V132" s="494"/>
      <c r="W132" s="494"/>
      <c r="X132" s="494"/>
      <c r="Y132" s="494"/>
      <c r="Z132" s="494"/>
      <c r="AA132" s="494"/>
    </row>
    <row r="133" spans="3:27" s="495" customFormat="1" ht="10.5">
      <c r="C133" s="494"/>
      <c r="D133" s="494"/>
      <c r="E133" s="494"/>
      <c r="F133" s="494"/>
      <c r="G133" s="494"/>
      <c r="H133" s="494"/>
      <c r="I133" s="494"/>
      <c r="L133" s="494"/>
      <c r="M133" s="494"/>
      <c r="N133" s="494"/>
      <c r="O133" s="494"/>
      <c r="P133" s="494"/>
      <c r="Q133" s="494"/>
      <c r="R133" s="494"/>
      <c r="U133" s="494"/>
      <c r="V133" s="494"/>
      <c r="W133" s="494"/>
      <c r="X133" s="494"/>
      <c r="Y133" s="494"/>
      <c r="Z133" s="494"/>
      <c r="AA133" s="494"/>
    </row>
    <row r="134" spans="3:27" s="495" customFormat="1" ht="10.5">
      <c r="C134" s="494"/>
      <c r="D134" s="494"/>
      <c r="E134" s="494"/>
      <c r="F134" s="494"/>
      <c r="G134" s="494"/>
      <c r="H134" s="494"/>
      <c r="I134" s="494"/>
      <c r="L134" s="494"/>
      <c r="M134" s="494"/>
      <c r="N134" s="494"/>
      <c r="O134" s="494"/>
      <c r="P134" s="494"/>
      <c r="Q134" s="494"/>
      <c r="R134" s="494"/>
      <c r="U134" s="494"/>
      <c r="V134" s="494"/>
      <c r="W134" s="494"/>
      <c r="X134" s="494"/>
      <c r="Y134" s="494"/>
      <c r="Z134" s="494"/>
      <c r="AA134" s="494"/>
    </row>
    <row r="135" spans="3:27" s="495" customFormat="1" ht="10.5">
      <c r="C135" s="494"/>
      <c r="D135" s="494"/>
      <c r="E135" s="494"/>
      <c r="F135" s="494"/>
      <c r="G135" s="494"/>
      <c r="H135" s="494"/>
      <c r="I135" s="494"/>
      <c r="L135" s="494"/>
      <c r="M135" s="494"/>
      <c r="N135" s="494"/>
      <c r="O135" s="494"/>
      <c r="P135" s="494"/>
      <c r="Q135" s="494"/>
      <c r="R135" s="494"/>
      <c r="U135" s="494"/>
      <c r="V135" s="494"/>
      <c r="W135" s="494"/>
      <c r="X135" s="494"/>
      <c r="Y135" s="494"/>
      <c r="Z135" s="494"/>
      <c r="AA135" s="494"/>
    </row>
    <row r="136" spans="3:27" s="495" customFormat="1" ht="10.5">
      <c r="C136" s="494"/>
      <c r="D136" s="494"/>
      <c r="E136" s="494"/>
      <c r="F136" s="494"/>
      <c r="G136" s="494"/>
      <c r="H136" s="494"/>
      <c r="I136" s="494"/>
      <c r="L136" s="494"/>
      <c r="M136" s="494"/>
      <c r="N136" s="494"/>
      <c r="O136" s="494"/>
      <c r="P136" s="494"/>
      <c r="Q136" s="494"/>
      <c r="R136" s="494"/>
      <c r="U136" s="494"/>
      <c r="V136" s="494"/>
      <c r="W136" s="494"/>
      <c r="X136" s="494"/>
      <c r="Y136" s="494"/>
      <c r="Z136" s="494"/>
      <c r="AA136" s="494"/>
    </row>
    <row r="137" spans="3:27" s="495" customFormat="1" ht="10.5">
      <c r="C137" s="494"/>
      <c r="D137" s="494"/>
      <c r="E137" s="494"/>
      <c r="F137" s="494"/>
      <c r="G137" s="494"/>
      <c r="H137" s="494"/>
      <c r="I137" s="494"/>
      <c r="L137" s="494"/>
      <c r="M137" s="494"/>
      <c r="N137" s="494"/>
      <c r="O137" s="494"/>
      <c r="P137" s="494"/>
      <c r="Q137" s="494"/>
      <c r="R137" s="494"/>
      <c r="U137" s="494"/>
      <c r="V137" s="494"/>
      <c r="W137" s="494"/>
      <c r="X137" s="494"/>
      <c r="Y137" s="494"/>
      <c r="Z137" s="494"/>
      <c r="AA137" s="494"/>
    </row>
    <row r="138" spans="3:27" s="495" customFormat="1" ht="10.5">
      <c r="C138" s="494"/>
      <c r="D138" s="494"/>
      <c r="E138" s="494"/>
      <c r="F138" s="494"/>
      <c r="G138" s="494"/>
      <c r="H138" s="494"/>
      <c r="I138" s="494"/>
      <c r="L138" s="494"/>
      <c r="M138" s="494"/>
      <c r="N138" s="494"/>
      <c r="O138" s="494"/>
      <c r="P138" s="494"/>
      <c r="Q138" s="494"/>
      <c r="R138" s="494"/>
      <c r="U138" s="494"/>
      <c r="V138" s="494"/>
      <c r="W138" s="494"/>
      <c r="X138" s="494"/>
      <c r="Y138" s="494"/>
      <c r="Z138" s="494"/>
      <c r="AA138" s="494"/>
    </row>
    <row r="139" spans="3:27" s="495" customFormat="1" ht="10.5">
      <c r="C139" s="494"/>
      <c r="D139" s="494"/>
      <c r="E139" s="494"/>
      <c r="F139" s="494"/>
      <c r="G139" s="494"/>
      <c r="H139" s="494"/>
      <c r="I139" s="494"/>
      <c r="L139" s="494"/>
      <c r="M139" s="494"/>
      <c r="N139" s="494"/>
      <c r="O139" s="494"/>
      <c r="P139" s="494"/>
      <c r="Q139" s="494"/>
      <c r="R139" s="494"/>
      <c r="U139" s="494"/>
      <c r="V139" s="494"/>
      <c r="W139" s="494"/>
      <c r="X139" s="494"/>
      <c r="Y139" s="494"/>
      <c r="Z139" s="494"/>
      <c r="AA139" s="494"/>
    </row>
    <row r="140" spans="3:27" s="495" customFormat="1" ht="10.5">
      <c r="C140" s="494"/>
      <c r="D140" s="494"/>
      <c r="E140" s="494"/>
      <c r="F140" s="494"/>
      <c r="G140" s="494"/>
      <c r="H140" s="494"/>
      <c r="I140" s="494"/>
      <c r="L140" s="494"/>
      <c r="M140" s="494"/>
      <c r="N140" s="494"/>
      <c r="O140" s="494"/>
      <c r="P140" s="494"/>
      <c r="Q140" s="494"/>
      <c r="R140" s="494"/>
      <c r="U140" s="494"/>
      <c r="V140" s="494"/>
      <c r="W140" s="494"/>
      <c r="X140" s="494"/>
      <c r="Y140" s="494"/>
      <c r="Z140" s="494"/>
      <c r="AA140" s="494"/>
    </row>
    <row r="141" spans="3:27" s="495" customFormat="1" ht="10.5">
      <c r="C141" s="494"/>
      <c r="D141" s="494"/>
      <c r="E141" s="494"/>
      <c r="F141" s="494"/>
      <c r="G141" s="494"/>
      <c r="H141" s="494"/>
      <c r="I141" s="494"/>
      <c r="L141" s="494"/>
      <c r="M141" s="494"/>
      <c r="N141" s="494"/>
      <c r="O141" s="494"/>
      <c r="P141" s="494"/>
      <c r="Q141" s="494"/>
      <c r="R141" s="494"/>
      <c r="U141" s="494"/>
      <c r="V141" s="494"/>
      <c r="W141" s="494"/>
      <c r="X141" s="494"/>
      <c r="Y141" s="494"/>
      <c r="Z141" s="494"/>
      <c r="AA141" s="494"/>
    </row>
    <row r="142" spans="3:27" s="495" customFormat="1" ht="10.5">
      <c r="C142" s="494"/>
      <c r="D142" s="494"/>
      <c r="E142" s="494"/>
      <c r="F142" s="494"/>
      <c r="G142" s="494"/>
      <c r="H142" s="494"/>
      <c r="I142" s="494"/>
      <c r="L142" s="494"/>
      <c r="M142" s="494"/>
      <c r="N142" s="494"/>
      <c r="O142" s="494"/>
      <c r="P142" s="494"/>
      <c r="Q142" s="494"/>
      <c r="R142" s="494"/>
      <c r="U142" s="494"/>
      <c r="V142" s="494"/>
      <c r="W142" s="494"/>
      <c r="X142" s="494"/>
      <c r="Y142" s="494"/>
      <c r="Z142" s="494"/>
      <c r="AA142" s="494"/>
    </row>
    <row r="143" spans="3:27" s="495" customFormat="1" ht="10.5">
      <c r="C143" s="494"/>
      <c r="D143" s="494"/>
      <c r="E143" s="494"/>
      <c r="F143" s="494"/>
      <c r="G143" s="494"/>
      <c r="H143" s="494"/>
      <c r="I143" s="494"/>
      <c r="L143" s="494"/>
      <c r="M143" s="494"/>
      <c r="N143" s="494"/>
      <c r="O143" s="494"/>
      <c r="P143" s="494"/>
      <c r="Q143" s="494"/>
      <c r="R143" s="494"/>
      <c r="U143" s="494"/>
      <c r="V143" s="494"/>
      <c r="W143" s="494"/>
      <c r="X143" s="494"/>
      <c r="Y143" s="494"/>
      <c r="Z143" s="494"/>
      <c r="AA143" s="494"/>
    </row>
    <row r="144" spans="3:27" s="495" customFormat="1" ht="10.5">
      <c r="C144" s="494"/>
      <c r="D144" s="494"/>
      <c r="E144" s="494"/>
      <c r="F144" s="494"/>
      <c r="G144" s="494"/>
      <c r="H144" s="494"/>
      <c r="I144" s="494"/>
      <c r="L144" s="494"/>
      <c r="M144" s="494"/>
      <c r="N144" s="494"/>
      <c r="O144" s="494"/>
      <c r="P144" s="494"/>
      <c r="Q144" s="494"/>
      <c r="R144" s="494"/>
      <c r="U144" s="494"/>
      <c r="V144" s="494"/>
      <c r="W144" s="494"/>
      <c r="X144" s="494"/>
      <c r="Y144" s="494"/>
      <c r="Z144" s="494"/>
      <c r="AA144" s="494"/>
    </row>
    <row r="145" spans="3:27" s="495" customFormat="1" ht="10.5">
      <c r="C145" s="494"/>
      <c r="D145" s="494"/>
      <c r="E145" s="494"/>
      <c r="F145" s="494"/>
      <c r="G145" s="494"/>
      <c r="H145" s="494"/>
      <c r="I145" s="494"/>
      <c r="L145" s="494"/>
      <c r="M145" s="494"/>
      <c r="N145" s="494"/>
      <c r="O145" s="494"/>
      <c r="P145" s="494"/>
      <c r="Q145" s="494"/>
      <c r="R145" s="494"/>
      <c r="U145" s="494"/>
      <c r="V145" s="494"/>
      <c r="W145" s="494"/>
      <c r="X145" s="494"/>
      <c r="Y145" s="494"/>
      <c r="Z145" s="494"/>
      <c r="AA145" s="494"/>
    </row>
    <row r="146" spans="3:27" s="495" customFormat="1" ht="10.5">
      <c r="C146" s="494"/>
      <c r="D146" s="494"/>
      <c r="E146" s="494"/>
      <c r="F146" s="494"/>
      <c r="G146" s="494"/>
      <c r="H146" s="494"/>
      <c r="I146" s="494"/>
      <c r="L146" s="494"/>
      <c r="M146" s="494"/>
      <c r="N146" s="494"/>
      <c r="O146" s="494"/>
      <c r="P146" s="494"/>
      <c r="Q146" s="494"/>
      <c r="R146" s="494"/>
      <c r="U146" s="494"/>
      <c r="V146" s="494"/>
      <c r="W146" s="494"/>
      <c r="X146" s="494"/>
      <c r="Y146" s="494"/>
      <c r="Z146" s="494"/>
      <c r="AA146" s="494"/>
    </row>
    <row r="147" spans="3:27" s="495" customFormat="1" ht="10.5">
      <c r="C147" s="494"/>
      <c r="D147" s="494"/>
      <c r="E147" s="494"/>
      <c r="F147" s="494"/>
      <c r="G147" s="494"/>
      <c r="H147" s="494"/>
      <c r="I147" s="494"/>
      <c r="L147" s="494"/>
      <c r="M147" s="494"/>
      <c r="N147" s="494"/>
      <c r="O147" s="494"/>
      <c r="P147" s="494"/>
      <c r="Q147" s="494"/>
      <c r="R147" s="494"/>
      <c r="U147" s="494"/>
      <c r="V147" s="494"/>
      <c r="W147" s="494"/>
      <c r="X147" s="494"/>
      <c r="Y147" s="494"/>
      <c r="Z147" s="494"/>
      <c r="AA147" s="494"/>
    </row>
    <row r="148" spans="3:27" s="495" customFormat="1" ht="10.5">
      <c r="C148" s="494"/>
      <c r="D148" s="494"/>
      <c r="E148" s="494"/>
      <c r="F148" s="494"/>
      <c r="G148" s="494"/>
      <c r="H148" s="494"/>
      <c r="I148" s="494"/>
      <c r="L148" s="494"/>
      <c r="M148" s="494"/>
      <c r="N148" s="494"/>
      <c r="O148" s="494"/>
      <c r="P148" s="494"/>
      <c r="Q148" s="494"/>
      <c r="R148" s="494"/>
      <c r="U148" s="494"/>
      <c r="V148" s="494"/>
      <c r="W148" s="494"/>
      <c r="X148" s="494"/>
      <c r="Y148" s="494"/>
      <c r="Z148" s="494"/>
      <c r="AA148" s="494"/>
    </row>
    <row r="149" spans="3:27" s="495" customFormat="1" ht="10.5">
      <c r="C149" s="494"/>
      <c r="D149" s="494"/>
      <c r="E149" s="494"/>
      <c r="F149" s="494"/>
      <c r="G149" s="494"/>
      <c r="H149" s="494"/>
      <c r="I149" s="494"/>
      <c r="L149" s="494"/>
      <c r="M149" s="494"/>
      <c r="N149" s="494"/>
      <c r="O149" s="494"/>
      <c r="P149" s="494"/>
      <c r="Q149" s="494"/>
      <c r="R149" s="494"/>
      <c r="U149" s="494"/>
      <c r="V149" s="494"/>
      <c r="W149" s="494"/>
      <c r="X149" s="494"/>
      <c r="Y149" s="494"/>
      <c r="Z149" s="494"/>
      <c r="AA149" s="494"/>
    </row>
    <row r="150" spans="3:27" s="495" customFormat="1" ht="10.5">
      <c r="C150" s="494"/>
      <c r="D150" s="494"/>
      <c r="E150" s="494"/>
      <c r="F150" s="494"/>
      <c r="G150" s="494"/>
      <c r="H150" s="494"/>
      <c r="I150" s="494"/>
      <c r="L150" s="494"/>
      <c r="M150" s="494"/>
      <c r="N150" s="494"/>
      <c r="O150" s="494"/>
      <c r="P150" s="494"/>
      <c r="Q150" s="494"/>
      <c r="R150" s="494"/>
      <c r="U150" s="494"/>
      <c r="V150" s="494"/>
      <c r="W150" s="494"/>
      <c r="X150" s="494"/>
      <c r="Y150" s="494"/>
      <c r="Z150" s="494"/>
      <c r="AA150" s="494"/>
    </row>
    <row r="151" spans="3:27" s="495" customFormat="1" ht="10.5">
      <c r="C151" s="494"/>
      <c r="D151" s="494"/>
      <c r="E151" s="494"/>
      <c r="F151" s="494"/>
      <c r="G151" s="494"/>
      <c r="H151" s="494"/>
      <c r="I151" s="494"/>
      <c r="L151" s="494"/>
      <c r="M151" s="494"/>
      <c r="N151" s="494"/>
      <c r="O151" s="494"/>
      <c r="P151" s="494"/>
      <c r="Q151" s="494"/>
      <c r="R151" s="494"/>
      <c r="U151" s="494"/>
      <c r="V151" s="494"/>
      <c r="W151" s="494"/>
      <c r="X151" s="494"/>
      <c r="Y151" s="494"/>
      <c r="Z151" s="494"/>
      <c r="AA151" s="494"/>
    </row>
    <row r="152" spans="3:27" s="495" customFormat="1" ht="10.5">
      <c r="C152" s="494"/>
      <c r="D152" s="494"/>
      <c r="E152" s="494"/>
      <c r="F152" s="494"/>
      <c r="G152" s="494"/>
      <c r="H152" s="494"/>
      <c r="I152" s="494"/>
      <c r="L152" s="494"/>
      <c r="M152" s="494"/>
      <c r="N152" s="494"/>
      <c r="O152" s="494"/>
      <c r="P152" s="494"/>
      <c r="Q152" s="494"/>
      <c r="R152" s="494"/>
      <c r="U152" s="494"/>
      <c r="V152" s="494"/>
      <c r="W152" s="494"/>
      <c r="X152" s="494"/>
      <c r="Y152" s="494"/>
      <c r="Z152" s="494"/>
      <c r="AA152" s="494"/>
    </row>
    <row r="153" spans="3:27" s="495" customFormat="1" ht="10.5">
      <c r="C153" s="494"/>
      <c r="D153" s="494"/>
      <c r="E153" s="494"/>
      <c r="F153" s="494"/>
      <c r="G153" s="494"/>
      <c r="H153" s="494"/>
      <c r="I153" s="494"/>
      <c r="L153" s="494"/>
      <c r="M153" s="494"/>
      <c r="N153" s="494"/>
      <c r="O153" s="494"/>
      <c r="P153" s="494"/>
      <c r="Q153" s="494"/>
      <c r="R153" s="494"/>
      <c r="U153" s="494"/>
      <c r="V153" s="494"/>
      <c r="W153" s="494"/>
      <c r="X153" s="494"/>
      <c r="Y153" s="494"/>
      <c r="Z153" s="494"/>
      <c r="AA153" s="494"/>
    </row>
    <row r="154" spans="3:27" s="495" customFormat="1" ht="10.5">
      <c r="C154" s="494"/>
      <c r="D154" s="494"/>
      <c r="E154" s="494"/>
      <c r="F154" s="494"/>
      <c r="G154" s="494"/>
      <c r="H154" s="494"/>
      <c r="I154" s="494"/>
      <c r="L154" s="494"/>
      <c r="M154" s="494"/>
      <c r="N154" s="494"/>
      <c r="O154" s="494"/>
      <c r="P154" s="494"/>
      <c r="Q154" s="494"/>
      <c r="R154" s="494"/>
      <c r="U154" s="494"/>
      <c r="V154" s="494"/>
      <c r="W154" s="494"/>
      <c r="X154" s="494"/>
      <c r="Y154" s="494"/>
      <c r="Z154" s="494"/>
      <c r="AA154" s="494"/>
    </row>
    <row r="155" spans="3:27" s="495" customFormat="1" ht="10.5">
      <c r="C155" s="494"/>
      <c r="D155" s="494"/>
      <c r="E155" s="494"/>
      <c r="F155" s="494"/>
      <c r="G155" s="494"/>
      <c r="H155" s="494"/>
      <c r="I155" s="494"/>
      <c r="L155" s="494"/>
      <c r="M155" s="494"/>
      <c r="N155" s="494"/>
      <c r="O155" s="494"/>
      <c r="P155" s="494"/>
      <c r="Q155" s="494"/>
      <c r="R155" s="494"/>
      <c r="U155" s="494"/>
      <c r="V155" s="494"/>
      <c r="W155" s="494"/>
      <c r="X155" s="494"/>
      <c r="Y155" s="494"/>
      <c r="Z155" s="494"/>
      <c r="AA155" s="494"/>
    </row>
    <row r="156" spans="3:27" s="495" customFormat="1" ht="10.5">
      <c r="C156" s="494"/>
      <c r="D156" s="494"/>
      <c r="E156" s="494"/>
      <c r="F156" s="494"/>
      <c r="G156" s="494"/>
      <c r="H156" s="494"/>
      <c r="I156" s="494"/>
      <c r="L156" s="494"/>
      <c r="M156" s="494"/>
      <c r="N156" s="494"/>
      <c r="O156" s="494"/>
      <c r="P156" s="494"/>
      <c r="Q156" s="494"/>
      <c r="R156" s="494"/>
      <c r="U156" s="494"/>
      <c r="V156" s="494"/>
      <c r="W156" s="494"/>
      <c r="X156" s="494"/>
      <c r="Y156" s="494"/>
      <c r="Z156" s="494"/>
      <c r="AA156" s="494"/>
    </row>
    <row r="157" spans="3:27" s="495" customFormat="1" ht="10.5">
      <c r="C157" s="494"/>
      <c r="D157" s="494"/>
      <c r="E157" s="494"/>
      <c r="F157" s="494"/>
      <c r="G157" s="494"/>
      <c r="H157" s="494"/>
      <c r="I157" s="494"/>
      <c r="L157" s="494"/>
      <c r="M157" s="494"/>
      <c r="N157" s="494"/>
      <c r="O157" s="494"/>
      <c r="P157" s="494"/>
      <c r="Q157" s="494"/>
      <c r="R157" s="494"/>
      <c r="U157" s="494"/>
      <c r="V157" s="494"/>
      <c r="W157" s="494"/>
      <c r="X157" s="494"/>
      <c r="Y157" s="494"/>
      <c r="Z157" s="494"/>
      <c r="AA157" s="494"/>
    </row>
    <row r="158" spans="3:27" s="495" customFormat="1" ht="10.5">
      <c r="C158" s="494"/>
      <c r="D158" s="494"/>
      <c r="E158" s="494"/>
      <c r="F158" s="494"/>
      <c r="G158" s="494"/>
      <c r="H158" s="494"/>
      <c r="I158" s="494"/>
      <c r="L158" s="494"/>
      <c r="M158" s="494"/>
      <c r="N158" s="494"/>
      <c r="O158" s="494"/>
      <c r="P158" s="494"/>
      <c r="Q158" s="494"/>
      <c r="R158" s="494"/>
      <c r="U158" s="494"/>
      <c r="V158" s="494"/>
      <c r="W158" s="494"/>
      <c r="X158" s="494"/>
      <c r="Y158" s="494"/>
      <c r="Z158" s="494"/>
      <c r="AA158" s="494"/>
    </row>
    <row r="159" spans="3:27" s="495" customFormat="1" ht="10.5">
      <c r="C159" s="494"/>
      <c r="D159" s="494"/>
      <c r="E159" s="494"/>
      <c r="F159" s="494"/>
      <c r="G159" s="494"/>
      <c r="H159" s="494"/>
      <c r="I159" s="494"/>
      <c r="L159" s="494"/>
      <c r="M159" s="494"/>
      <c r="N159" s="494"/>
      <c r="O159" s="494"/>
      <c r="P159" s="494"/>
      <c r="Q159" s="494"/>
      <c r="R159" s="494"/>
      <c r="U159" s="494"/>
      <c r="V159" s="494"/>
      <c r="W159" s="494"/>
      <c r="X159" s="494"/>
      <c r="Y159" s="494"/>
      <c r="Z159" s="494"/>
      <c r="AA159" s="494"/>
    </row>
    <row r="160" spans="3:27" s="495" customFormat="1" ht="10.5">
      <c r="C160" s="494"/>
      <c r="D160" s="494"/>
      <c r="E160" s="494"/>
      <c r="F160" s="494"/>
      <c r="G160" s="494"/>
      <c r="H160" s="494"/>
      <c r="I160" s="494"/>
      <c r="L160" s="494"/>
      <c r="M160" s="494"/>
      <c r="N160" s="494"/>
      <c r="O160" s="494"/>
      <c r="P160" s="494"/>
      <c r="Q160" s="494"/>
      <c r="R160" s="494"/>
      <c r="U160" s="494"/>
      <c r="V160" s="494"/>
      <c r="W160" s="494"/>
      <c r="X160" s="494"/>
      <c r="Y160" s="494"/>
      <c r="Z160" s="494"/>
      <c r="AA160" s="494"/>
    </row>
    <row r="161" spans="3:27" s="495" customFormat="1" ht="10.5">
      <c r="C161" s="494"/>
      <c r="D161" s="494"/>
      <c r="E161" s="494"/>
      <c r="F161" s="494"/>
      <c r="G161" s="494"/>
      <c r="H161" s="494"/>
      <c r="I161" s="494"/>
      <c r="L161" s="494"/>
      <c r="M161" s="494"/>
      <c r="N161" s="494"/>
      <c r="O161" s="494"/>
      <c r="P161" s="494"/>
      <c r="Q161" s="494"/>
      <c r="R161" s="494"/>
      <c r="U161" s="494"/>
      <c r="V161" s="494"/>
      <c r="W161" s="494"/>
      <c r="X161" s="494"/>
      <c r="Y161" s="494"/>
      <c r="Z161" s="494"/>
      <c r="AA161" s="494"/>
    </row>
    <row r="162" spans="3:27" s="495" customFormat="1" ht="10.5">
      <c r="C162" s="494"/>
      <c r="D162" s="494"/>
      <c r="E162" s="494"/>
      <c r="F162" s="494"/>
      <c r="G162" s="494"/>
      <c r="H162" s="494"/>
      <c r="I162" s="494"/>
      <c r="L162" s="494"/>
      <c r="M162" s="494"/>
      <c r="N162" s="494"/>
      <c r="O162" s="494"/>
      <c r="P162" s="494"/>
      <c r="Q162" s="494"/>
      <c r="R162" s="494"/>
      <c r="U162" s="494"/>
      <c r="V162" s="494"/>
      <c r="W162" s="494"/>
      <c r="X162" s="494"/>
      <c r="Y162" s="494"/>
      <c r="Z162" s="494"/>
      <c r="AA162" s="494"/>
    </row>
    <row r="163" spans="3:27" s="495" customFormat="1" ht="10.5">
      <c r="C163" s="494"/>
      <c r="D163" s="494"/>
      <c r="E163" s="494"/>
      <c r="F163" s="494"/>
      <c r="G163" s="494"/>
      <c r="H163" s="494"/>
      <c r="I163" s="494"/>
      <c r="L163" s="494"/>
      <c r="M163" s="494"/>
      <c r="N163" s="494"/>
      <c r="O163" s="494"/>
      <c r="P163" s="494"/>
      <c r="Q163" s="494"/>
      <c r="R163" s="494"/>
      <c r="U163" s="494"/>
      <c r="V163" s="494"/>
      <c r="W163" s="494"/>
      <c r="X163" s="494"/>
      <c r="Y163" s="494"/>
      <c r="Z163" s="494"/>
      <c r="AA163" s="494"/>
    </row>
    <row r="164" spans="3:27" s="495" customFormat="1" ht="10.5">
      <c r="C164" s="494"/>
      <c r="D164" s="494"/>
      <c r="E164" s="494"/>
      <c r="F164" s="494"/>
      <c r="G164" s="494"/>
      <c r="H164" s="494"/>
      <c r="I164" s="494"/>
      <c r="L164" s="494"/>
      <c r="M164" s="494"/>
      <c r="N164" s="494"/>
      <c r="O164" s="494"/>
      <c r="P164" s="494"/>
      <c r="Q164" s="494"/>
      <c r="R164" s="494"/>
      <c r="U164" s="494"/>
      <c r="V164" s="494"/>
      <c r="W164" s="494"/>
      <c r="X164" s="494"/>
      <c r="Y164" s="494"/>
      <c r="Z164" s="494"/>
      <c r="AA164" s="494"/>
    </row>
    <row r="165" spans="3:27" s="495" customFormat="1" ht="10.5">
      <c r="C165" s="494"/>
      <c r="D165" s="494"/>
      <c r="E165" s="494"/>
      <c r="F165" s="494"/>
      <c r="G165" s="494"/>
      <c r="H165" s="494"/>
      <c r="I165" s="494"/>
      <c r="L165" s="494"/>
      <c r="M165" s="494"/>
      <c r="N165" s="494"/>
      <c r="O165" s="494"/>
      <c r="P165" s="494"/>
      <c r="Q165" s="494"/>
      <c r="R165" s="494"/>
      <c r="U165" s="494"/>
      <c r="V165" s="494"/>
      <c r="W165" s="494"/>
      <c r="X165" s="494"/>
      <c r="Y165" s="494"/>
      <c r="Z165" s="494"/>
      <c r="AA165" s="494"/>
    </row>
    <row r="166" spans="3:27" s="495" customFormat="1" ht="10.5">
      <c r="C166" s="494"/>
      <c r="D166" s="494"/>
      <c r="E166" s="494"/>
      <c r="F166" s="494"/>
      <c r="G166" s="494"/>
      <c r="H166" s="494"/>
      <c r="I166" s="494"/>
      <c r="L166" s="494"/>
      <c r="M166" s="494"/>
      <c r="N166" s="494"/>
      <c r="O166" s="494"/>
      <c r="P166" s="494"/>
      <c r="Q166" s="494"/>
      <c r="R166" s="494"/>
      <c r="U166" s="494"/>
      <c r="V166" s="494"/>
      <c r="W166" s="494"/>
      <c r="X166" s="494"/>
      <c r="Y166" s="494"/>
      <c r="Z166" s="494"/>
      <c r="AA166" s="494"/>
    </row>
    <row r="167" spans="3:27" s="495" customFormat="1" ht="10.5">
      <c r="C167" s="494"/>
      <c r="D167" s="494"/>
      <c r="E167" s="494"/>
      <c r="F167" s="494"/>
      <c r="G167" s="494"/>
      <c r="H167" s="494"/>
      <c r="I167" s="494"/>
      <c r="L167" s="494"/>
      <c r="M167" s="494"/>
      <c r="N167" s="494"/>
      <c r="O167" s="494"/>
      <c r="P167" s="494"/>
      <c r="Q167" s="494"/>
      <c r="R167" s="494"/>
      <c r="U167" s="494"/>
      <c r="V167" s="494"/>
      <c r="W167" s="494"/>
      <c r="X167" s="494"/>
      <c r="Y167" s="494"/>
      <c r="Z167" s="494"/>
      <c r="AA167" s="494"/>
    </row>
    <row r="168" spans="3:27" s="495" customFormat="1" ht="10.5">
      <c r="C168" s="494"/>
      <c r="D168" s="494"/>
      <c r="E168" s="494"/>
      <c r="F168" s="494"/>
      <c r="G168" s="494"/>
      <c r="H168" s="494"/>
      <c r="I168" s="494"/>
      <c r="L168" s="494"/>
      <c r="M168" s="494"/>
      <c r="N168" s="494"/>
      <c r="O168" s="494"/>
      <c r="P168" s="494"/>
      <c r="Q168" s="494"/>
      <c r="R168" s="494"/>
      <c r="U168" s="494"/>
      <c r="V168" s="494"/>
      <c r="W168" s="494"/>
      <c r="X168" s="494"/>
      <c r="Y168" s="494"/>
      <c r="Z168" s="494"/>
      <c r="AA168" s="494"/>
    </row>
    <row r="169" spans="3:27" s="495" customFormat="1" ht="10.5">
      <c r="C169" s="494"/>
      <c r="D169" s="494"/>
      <c r="E169" s="494"/>
      <c r="F169" s="494"/>
      <c r="G169" s="494"/>
      <c r="H169" s="494"/>
      <c r="I169" s="494"/>
      <c r="L169" s="494"/>
      <c r="M169" s="494"/>
      <c r="N169" s="494"/>
      <c r="O169" s="494"/>
      <c r="P169" s="494"/>
      <c r="Q169" s="494"/>
      <c r="R169" s="494"/>
      <c r="U169" s="494"/>
      <c r="V169" s="494"/>
      <c r="W169" s="494"/>
      <c r="X169" s="494"/>
      <c r="Y169" s="494"/>
      <c r="Z169" s="494"/>
      <c r="AA169" s="494"/>
    </row>
    <row r="170" spans="3:27" s="495" customFormat="1" ht="10.5">
      <c r="C170" s="494"/>
      <c r="D170" s="494"/>
      <c r="E170" s="494"/>
      <c r="F170" s="494"/>
      <c r="G170" s="494"/>
      <c r="H170" s="494"/>
      <c r="I170" s="494"/>
      <c r="L170" s="494"/>
      <c r="M170" s="494"/>
      <c r="N170" s="494"/>
      <c r="O170" s="494"/>
      <c r="P170" s="494"/>
      <c r="Q170" s="494"/>
      <c r="R170" s="494"/>
      <c r="U170" s="494"/>
      <c r="V170" s="494"/>
      <c r="W170" s="494"/>
      <c r="X170" s="494"/>
      <c r="Y170" s="494"/>
      <c r="Z170" s="494"/>
      <c r="AA170" s="494"/>
    </row>
    <row r="171" spans="3:27" s="495" customFormat="1" ht="10.5">
      <c r="C171" s="494"/>
      <c r="D171" s="494"/>
      <c r="E171" s="494"/>
      <c r="F171" s="494"/>
      <c r="G171" s="494"/>
      <c r="H171" s="494"/>
      <c r="I171" s="494"/>
      <c r="L171" s="494"/>
      <c r="M171" s="494"/>
      <c r="N171" s="494"/>
      <c r="O171" s="494"/>
      <c r="P171" s="494"/>
      <c r="Q171" s="494"/>
      <c r="R171" s="494"/>
      <c r="U171" s="494"/>
      <c r="V171" s="494"/>
      <c r="W171" s="494"/>
      <c r="X171" s="494"/>
      <c r="Y171" s="494"/>
      <c r="Z171" s="494"/>
      <c r="AA171" s="494"/>
    </row>
    <row r="172" spans="3:27" s="495" customFormat="1" ht="10.5">
      <c r="C172" s="494"/>
      <c r="D172" s="494"/>
      <c r="E172" s="494"/>
      <c r="F172" s="494"/>
      <c r="G172" s="494"/>
      <c r="H172" s="494"/>
      <c r="I172" s="494"/>
      <c r="L172" s="494"/>
      <c r="M172" s="494"/>
      <c r="N172" s="494"/>
      <c r="O172" s="494"/>
      <c r="P172" s="494"/>
      <c r="Q172" s="494"/>
      <c r="R172" s="494"/>
      <c r="U172" s="494"/>
      <c r="V172" s="494"/>
      <c r="W172" s="494"/>
      <c r="X172" s="494"/>
      <c r="Y172" s="494"/>
      <c r="Z172" s="494"/>
      <c r="AA172" s="494"/>
    </row>
    <row r="173" spans="3:27" s="495" customFormat="1" ht="10.5">
      <c r="C173" s="494"/>
      <c r="D173" s="494"/>
      <c r="E173" s="494"/>
      <c r="F173" s="494"/>
      <c r="G173" s="494"/>
      <c r="H173" s="494"/>
      <c r="I173" s="494"/>
      <c r="L173" s="494"/>
      <c r="M173" s="494"/>
      <c r="N173" s="494"/>
      <c r="O173" s="494"/>
      <c r="P173" s="494"/>
      <c r="Q173" s="494"/>
      <c r="R173" s="494"/>
      <c r="U173" s="494"/>
      <c r="V173" s="494"/>
      <c r="W173" s="494"/>
      <c r="X173" s="494"/>
      <c r="Y173" s="494"/>
      <c r="Z173" s="494"/>
      <c r="AA173" s="494"/>
    </row>
    <row r="174" spans="3:27" s="495" customFormat="1" ht="10.5">
      <c r="C174" s="494"/>
      <c r="D174" s="494"/>
      <c r="E174" s="494"/>
      <c r="F174" s="494"/>
      <c r="G174" s="494"/>
      <c r="H174" s="494"/>
      <c r="I174" s="494"/>
      <c r="L174" s="494"/>
      <c r="M174" s="494"/>
      <c r="N174" s="494"/>
      <c r="O174" s="494"/>
      <c r="P174" s="494"/>
      <c r="Q174" s="494"/>
      <c r="R174" s="494"/>
      <c r="U174" s="494"/>
      <c r="V174" s="494"/>
      <c r="W174" s="494"/>
      <c r="X174" s="494"/>
      <c r="Y174" s="494"/>
      <c r="Z174" s="494"/>
      <c r="AA174" s="494"/>
    </row>
    <row r="175" spans="3:27" s="495" customFormat="1" ht="10.5">
      <c r="C175" s="494"/>
      <c r="D175" s="494"/>
      <c r="E175" s="494"/>
      <c r="F175" s="494"/>
      <c r="G175" s="494"/>
      <c r="H175" s="494"/>
      <c r="I175" s="494"/>
      <c r="L175" s="494"/>
      <c r="M175" s="494"/>
      <c r="N175" s="494"/>
      <c r="O175" s="494"/>
      <c r="P175" s="494"/>
      <c r="Q175" s="494"/>
      <c r="R175" s="494"/>
      <c r="U175" s="494"/>
      <c r="V175" s="494"/>
      <c r="W175" s="494"/>
      <c r="X175" s="494"/>
      <c r="Y175" s="494"/>
      <c r="Z175" s="494"/>
      <c r="AA175" s="494"/>
    </row>
    <row r="176" spans="3:27" s="495" customFormat="1" ht="10.5">
      <c r="C176" s="494"/>
      <c r="D176" s="494"/>
      <c r="E176" s="494"/>
      <c r="F176" s="494"/>
      <c r="G176" s="494"/>
      <c r="H176" s="494"/>
      <c r="I176" s="494"/>
      <c r="L176" s="494"/>
      <c r="M176" s="494"/>
      <c r="N176" s="494"/>
      <c r="O176" s="494"/>
      <c r="P176" s="494"/>
      <c r="Q176" s="494"/>
      <c r="R176" s="494"/>
      <c r="U176" s="494"/>
      <c r="V176" s="494"/>
      <c r="W176" s="494"/>
      <c r="X176" s="494"/>
      <c r="Y176" s="494"/>
      <c r="Z176" s="494"/>
      <c r="AA176" s="494"/>
    </row>
    <row r="177" spans="3:27" s="495" customFormat="1" ht="10.5">
      <c r="C177" s="494"/>
      <c r="D177" s="494"/>
      <c r="E177" s="494"/>
      <c r="F177" s="494"/>
      <c r="G177" s="494"/>
      <c r="H177" s="494"/>
      <c r="I177" s="494"/>
      <c r="L177" s="494"/>
      <c r="M177" s="494"/>
      <c r="N177" s="494"/>
      <c r="O177" s="494"/>
      <c r="P177" s="494"/>
      <c r="Q177" s="494"/>
      <c r="R177" s="494"/>
      <c r="U177" s="494"/>
      <c r="V177" s="494"/>
      <c r="W177" s="494"/>
      <c r="X177" s="494"/>
      <c r="Y177" s="494"/>
      <c r="Z177" s="494"/>
      <c r="AA177" s="494"/>
    </row>
    <row r="178" spans="3:27" s="495" customFormat="1" ht="10.5">
      <c r="C178" s="494"/>
      <c r="D178" s="494"/>
      <c r="E178" s="494"/>
      <c r="F178" s="494"/>
      <c r="G178" s="494"/>
      <c r="H178" s="494"/>
      <c r="I178" s="494"/>
      <c r="L178" s="494"/>
      <c r="M178" s="494"/>
      <c r="N178" s="494"/>
      <c r="O178" s="494"/>
      <c r="P178" s="494"/>
      <c r="Q178" s="494"/>
      <c r="R178" s="494"/>
      <c r="U178" s="494"/>
      <c r="V178" s="494"/>
      <c r="W178" s="494"/>
      <c r="X178" s="494"/>
      <c r="Y178" s="494"/>
      <c r="Z178" s="494"/>
      <c r="AA178" s="494"/>
    </row>
    <row r="179" spans="3:27" s="495" customFormat="1" ht="10.5">
      <c r="C179" s="494"/>
      <c r="D179" s="494"/>
      <c r="E179" s="494"/>
      <c r="F179" s="494"/>
      <c r="G179" s="494"/>
      <c r="H179" s="494"/>
      <c r="I179" s="494"/>
      <c r="L179" s="494"/>
      <c r="M179" s="494"/>
      <c r="N179" s="494"/>
      <c r="O179" s="494"/>
      <c r="P179" s="494"/>
      <c r="Q179" s="494"/>
      <c r="R179" s="494"/>
      <c r="U179" s="494"/>
      <c r="V179" s="494"/>
      <c r="W179" s="494"/>
      <c r="X179" s="494"/>
      <c r="Y179" s="494"/>
      <c r="Z179" s="494"/>
      <c r="AA179" s="494"/>
    </row>
    <row r="180" spans="3:27" s="495" customFormat="1" ht="10.5">
      <c r="C180" s="494"/>
      <c r="D180" s="494"/>
      <c r="E180" s="494"/>
      <c r="F180" s="494"/>
      <c r="G180" s="494"/>
      <c r="H180" s="494"/>
      <c r="I180" s="494"/>
      <c r="L180" s="494"/>
      <c r="M180" s="494"/>
      <c r="N180" s="494"/>
      <c r="O180" s="494"/>
      <c r="P180" s="494"/>
      <c r="Q180" s="494"/>
      <c r="R180" s="494"/>
      <c r="U180" s="494"/>
      <c r="V180" s="494"/>
      <c r="W180" s="494"/>
      <c r="X180" s="494"/>
      <c r="Y180" s="494"/>
      <c r="Z180" s="494"/>
      <c r="AA180" s="494"/>
    </row>
    <row r="181" spans="3:27" s="495" customFormat="1" ht="10.5">
      <c r="C181" s="494"/>
      <c r="D181" s="494"/>
      <c r="E181" s="494"/>
      <c r="F181" s="494"/>
      <c r="G181" s="494"/>
      <c r="H181" s="494"/>
      <c r="I181" s="494"/>
      <c r="L181" s="494"/>
      <c r="M181" s="494"/>
      <c r="N181" s="494"/>
      <c r="O181" s="494"/>
      <c r="P181" s="494"/>
      <c r="Q181" s="494"/>
      <c r="R181" s="494"/>
      <c r="U181" s="494"/>
      <c r="V181" s="494"/>
      <c r="W181" s="494"/>
      <c r="X181" s="494"/>
      <c r="Y181" s="494"/>
      <c r="Z181" s="494"/>
      <c r="AA181" s="494"/>
    </row>
    <row r="182" spans="3:27" s="495" customFormat="1" ht="10.5">
      <c r="C182" s="494"/>
      <c r="D182" s="494"/>
      <c r="E182" s="494"/>
      <c r="F182" s="494"/>
      <c r="G182" s="494"/>
      <c r="H182" s="494"/>
      <c r="I182" s="494"/>
      <c r="L182" s="494"/>
      <c r="M182" s="494"/>
      <c r="N182" s="494"/>
      <c r="O182" s="494"/>
      <c r="P182" s="494"/>
      <c r="Q182" s="494"/>
      <c r="R182" s="494"/>
      <c r="U182" s="494"/>
      <c r="V182" s="494"/>
      <c r="W182" s="494"/>
      <c r="X182" s="494"/>
      <c r="Y182" s="494"/>
      <c r="Z182" s="494"/>
      <c r="AA182" s="494"/>
    </row>
    <row r="183" spans="3:27" s="495" customFormat="1" ht="10.5">
      <c r="C183" s="494"/>
      <c r="D183" s="494"/>
      <c r="E183" s="494"/>
      <c r="F183" s="494"/>
      <c r="G183" s="494"/>
      <c r="H183" s="494"/>
      <c r="I183" s="494"/>
      <c r="L183" s="494"/>
      <c r="M183" s="494"/>
      <c r="N183" s="494"/>
      <c r="O183" s="494"/>
      <c r="P183" s="494"/>
      <c r="Q183" s="494"/>
      <c r="R183" s="494"/>
      <c r="U183" s="494"/>
      <c r="V183" s="494"/>
      <c r="W183" s="494"/>
      <c r="X183" s="494"/>
      <c r="Y183" s="494"/>
      <c r="Z183" s="494"/>
      <c r="AA183" s="494"/>
    </row>
    <row r="184" spans="3:27" s="495" customFormat="1" ht="10.5">
      <c r="C184" s="494"/>
      <c r="D184" s="494"/>
      <c r="E184" s="494"/>
      <c r="F184" s="494"/>
      <c r="G184" s="494"/>
      <c r="H184" s="494"/>
      <c r="I184" s="494"/>
      <c r="L184" s="494"/>
      <c r="M184" s="494"/>
      <c r="N184" s="494"/>
      <c r="O184" s="494"/>
      <c r="P184" s="494"/>
      <c r="Q184" s="494"/>
      <c r="R184" s="494"/>
      <c r="U184" s="494"/>
      <c r="V184" s="494"/>
      <c r="W184" s="494"/>
      <c r="X184" s="494"/>
      <c r="Y184" s="494"/>
      <c r="Z184" s="494"/>
      <c r="AA184" s="494"/>
    </row>
    <row r="185" spans="3:27" s="495" customFormat="1" ht="10.5">
      <c r="C185" s="494"/>
      <c r="D185" s="494"/>
      <c r="E185" s="494"/>
      <c r="F185" s="494"/>
      <c r="G185" s="494"/>
      <c r="H185" s="494"/>
      <c r="I185" s="494"/>
      <c r="L185" s="494"/>
      <c r="M185" s="494"/>
      <c r="N185" s="494"/>
      <c r="O185" s="494"/>
      <c r="P185" s="494"/>
      <c r="Q185" s="494"/>
      <c r="R185" s="494"/>
      <c r="U185" s="494"/>
      <c r="V185" s="494"/>
      <c r="W185" s="494"/>
      <c r="X185" s="494"/>
      <c r="Y185" s="494"/>
      <c r="Z185" s="494"/>
      <c r="AA185" s="494"/>
    </row>
    <row r="186" spans="3:27" s="495" customFormat="1" ht="10.5">
      <c r="C186" s="494"/>
      <c r="D186" s="494"/>
      <c r="E186" s="494"/>
      <c r="F186" s="494"/>
      <c r="G186" s="494"/>
      <c r="H186" s="494"/>
      <c r="I186" s="494"/>
      <c r="L186" s="494"/>
      <c r="M186" s="494"/>
      <c r="N186" s="494"/>
      <c r="O186" s="494"/>
      <c r="P186" s="494"/>
      <c r="Q186" s="494"/>
      <c r="R186" s="494"/>
      <c r="U186" s="494"/>
      <c r="V186" s="494"/>
      <c r="W186" s="494"/>
      <c r="X186" s="494"/>
      <c r="Y186" s="494"/>
      <c r="Z186" s="494"/>
      <c r="AA186" s="494"/>
    </row>
    <row r="187" spans="3:27" s="495" customFormat="1" ht="10.5">
      <c r="C187" s="494"/>
      <c r="D187" s="494"/>
      <c r="E187" s="494"/>
      <c r="F187" s="494"/>
      <c r="G187" s="494"/>
      <c r="H187" s="494"/>
      <c r="I187" s="494"/>
      <c r="L187" s="494"/>
      <c r="M187" s="494"/>
      <c r="N187" s="494"/>
      <c r="O187" s="494"/>
      <c r="P187" s="494"/>
      <c r="Q187" s="494"/>
      <c r="R187" s="494"/>
      <c r="U187" s="494"/>
      <c r="V187" s="494"/>
      <c r="W187" s="494"/>
      <c r="X187" s="494"/>
      <c r="Y187" s="494"/>
      <c r="Z187" s="494"/>
      <c r="AA187" s="494"/>
    </row>
    <row r="188" spans="3:27" s="495" customFormat="1" ht="10.5">
      <c r="C188" s="494"/>
      <c r="D188" s="494"/>
      <c r="E188" s="494"/>
      <c r="F188" s="494"/>
      <c r="G188" s="494"/>
      <c r="H188" s="494"/>
      <c r="I188" s="494"/>
      <c r="L188" s="494"/>
      <c r="M188" s="494"/>
      <c r="N188" s="494"/>
      <c r="O188" s="494"/>
      <c r="P188" s="494"/>
      <c r="Q188" s="494"/>
      <c r="R188" s="494"/>
      <c r="U188" s="494"/>
      <c r="V188" s="494"/>
      <c r="W188" s="494"/>
      <c r="X188" s="494"/>
      <c r="Y188" s="494"/>
      <c r="Z188" s="494"/>
      <c r="AA188" s="494"/>
    </row>
    <row r="189" spans="3:27" s="495" customFormat="1" ht="10.5">
      <c r="C189" s="494"/>
      <c r="D189" s="494"/>
      <c r="E189" s="494"/>
      <c r="F189" s="494"/>
      <c r="G189" s="494"/>
      <c r="H189" s="494"/>
      <c r="I189" s="494"/>
      <c r="L189" s="494"/>
      <c r="M189" s="494"/>
      <c r="N189" s="494"/>
      <c r="O189" s="494"/>
      <c r="P189" s="494"/>
      <c r="Q189" s="494"/>
      <c r="R189" s="494"/>
      <c r="U189" s="494"/>
      <c r="V189" s="494"/>
      <c r="W189" s="494"/>
      <c r="X189" s="494"/>
      <c r="Y189" s="494"/>
      <c r="Z189" s="494"/>
      <c r="AA189" s="494"/>
    </row>
    <row r="190" spans="3:27" s="495" customFormat="1" ht="10.5">
      <c r="C190" s="494"/>
      <c r="D190" s="494"/>
      <c r="E190" s="494"/>
      <c r="F190" s="494"/>
      <c r="G190" s="494"/>
      <c r="H190" s="494"/>
      <c r="I190" s="494"/>
      <c r="L190" s="494"/>
      <c r="M190" s="494"/>
      <c r="N190" s="494"/>
      <c r="O190" s="494"/>
      <c r="P190" s="494"/>
      <c r="Q190" s="494"/>
      <c r="R190" s="494"/>
      <c r="U190" s="494"/>
      <c r="V190" s="494"/>
      <c r="W190" s="494"/>
      <c r="X190" s="494"/>
      <c r="Y190" s="494"/>
      <c r="Z190" s="494"/>
      <c r="AA190" s="494"/>
    </row>
    <row r="191" spans="3:27" s="495" customFormat="1" ht="10.5">
      <c r="C191" s="494"/>
      <c r="D191" s="494"/>
      <c r="E191" s="494"/>
      <c r="F191" s="494"/>
      <c r="G191" s="494"/>
      <c r="H191" s="494"/>
      <c r="I191" s="494"/>
      <c r="L191" s="494"/>
      <c r="M191" s="494"/>
      <c r="N191" s="494"/>
      <c r="O191" s="494"/>
      <c r="P191" s="494"/>
      <c r="Q191" s="494"/>
      <c r="R191" s="494"/>
      <c r="U191" s="494"/>
      <c r="V191" s="494"/>
      <c r="W191" s="494"/>
      <c r="X191" s="494"/>
      <c r="Y191" s="494"/>
      <c r="Z191" s="494"/>
      <c r="AA191" s="494"/>
    </row>
    <row r="192" spans="3:27" s="495" customFormat="1" ht="10.5">
      <c r="C192" s="494"/>
      <c r="D192" s="494"/>
      <c r="E192" s="494"/>
      <c r="F192" s="494"/>
      <c r="G192" s="494"/>
      <c r="H192" s="494"/>
      <c r="I192" s="494"/>
      <c r="L192" s="494"/>
      <c r="M192" s="494"/>
      <c r="N192" s="494"/>
      <c r="O192" s="494"/>
      <c r="P192" s="494"/>
      <c r="Q192" s="494"/>
      <c r="R192" s="494"/>
      <c r="U192" s="494"/>
      <c r="V192" s="494"/>
      <c r="W192" s="494"/>
      <c r="X192" s="494"/>
      <c r="Y192" s="494"/>
      <c r="Z192" s="494"/>
      <c r="AA192" s="494"/>
    </row>
    <row r="193" spans="3:27" s="495" customFormat="1" ht="10.5">
      <c r="C193" s="494"/>
      <c r="D193" s="494"/>
      <c r="E193" s="494"/>
      <c r="F193" s="494"/>
      <c r="G193" s="494"/>
      <c r="H193" s="494"/>
      <c r="I193" s="494"/>
      <c r="L193" s="494"/>
      <c r="M193" s="494"/>
      <c r="N193" s="494"/>
      <c r="O193" s="494"/>
      <c r="P193" s="494"/>
      <c r="Q193" s="494"/>
      <c r="R193" s="494"/>
      <c r="U193" s="494"/>
      <c r="V193" s="494"/>
      <c r="W193" s="494"/>
      <c r="X193" s="494"/>
      <c r="Y193" s="494"/>
      <c r="Z193" s="494"/>
      <c r="AA193" s="494"/>
    </row>
    <row r="194" spans="3:27" s="495" customFormat="1" ht="10.5">
      <c r="C194" s="494"/>
      <c r="D194" s="494"/>
      <c r="E194" s="494"/>
      <c r="F194" s="494"/>
      <c r="G194" s="494"/>
      <c r="H194" s="494"/>
      <c r="I194" s="494"/>
      <c r="L194" s="494"/>
      <c r="M194" s="494"/>
      <c r="N194" s="494"/>
      <c r="O194" s="494"/>
      <c r="P194" s="494"/>
      <c r="Q194" s="494"/>
      <c r="R194" s="494"/>
      <c r="U194" s="494"/>
      <c r="V194" s="494"/>
      <c r="W194" s="494"/>
      <c r="X194" s="494"/>
      <c r="Y194" s="494"/>
      <c r="Z194" s="494"/>
      <c r="AA194" s="494"/>
    </row>
    <row r="195" spans="3:27" s="495" customFormat="1" ht="10.5">
      <c r="C195" s="494"/>
      <c r="D195" s="494"/>
      <c r="E195" s="494"/>
      <c r="F195" s="494"/>
      <c r="G195" s="494"/>
      <c r="H195" s="494"/>
      <c r="I195" s="494"/>
      <c r="L195" s="494"/>
      <c r="M195" s="494"/>
      <c r="N195" s="494"/>
      <c r="O195" s="494"/>
      <c r="P195" s="494"/>
      <c r="Q195" s="494"/>
      <c r="R195" s="494"/>
      <c r="U195" s="494"/>
      <c r="V195" s="494"/>
      <c r="W195" s="494"/>
      <c r="X195" s="494"/>
      <c r="Y195" s="494"/>
      <c r="Z195" s="494"/>
      <c r="AA195" s="494"/>
    </row>
    <row r="196" spans="3:27" s="495" customFormat="1" ht="10.5">
      <c r="C196" s="494"/>
      <c r="D196" s="494"/>
      <c r="E196" s="494"/>
      <c r="F196" s="494"/>
      <c r="G196" s="494"/>
      <c r="H196" s="494"/>
      <c r="I196" s="494"/>
      <c r="L196" s="494"/>
      <c r="M196" s="494"/>
      <c r="N196" s="494"/>
      <c r="O196" s="494"/>
      <c r="P196" s="494"/>
      <c r="Q196" s="494"/>
      <c r="R196" s="494"/>
      <c r="U196" s="494"/>
      <c r="V196" s="494"/>
      <c r="W196" s="494"/>
      <c r="X196" s="494"/>
      <c r="Y196" s="494"/>
      <c r="Z196" s="494"/>
      <c r="AA196" s="494"/>
    </row>
    <row r="197" spans="3:27" s="495" customFormat="1" ht="10.5">
      <c r="C197" s="494"/>
      <c r="D197" s="494"/>
      <c r="E197" s="494"/>
      <c r="F197" s="494"/>
      <c r="G197" s="494"/>
      <c r="H197" s="494"/>
      <c r="I197" s="494"/>
      <c r="L197" s="494"/>
      <c r="M197" s="494"/>
      <c r="N197" s="494"/>
      <c r="O197" s="494"/>
      <c r="P197" s="494"/>
      <c r="Q197" s="494"/>
      <c r="R197" s="494"/>
      <c r="U197" s="494"/>
      <c r="V197" s="494"/>
      <c r="W197" s="494"/>
      <c r="X197" s="494"/>
      <c r="Y197" s="494"/>
      <c r="Z197" s="494"/>
      <c r="AA197" s="494"/>
    </row>
    <row r="198" spans="3:27" s="495" customFormat="1" ht="10.5">
      <c r="C198" s="494"/>
      <c r="D198" s="494"/>
      <c r="E198" s="494"/>
      <c r="F198" s="494"/>
      <c r="G198" s="494"/>
      <c r="H198" s="494"/>
      <c r="I198" s="494"/>
      <c r="L198" s="494"/>
      <c r="M198" s="494"/>
      <c r="N198" s="494"/>
      <c r="O198" s="494"/>
      <c r="P198" s="494"/>
      <c r="Q198" s="494"/>
      <c r="R198" s="494"/>
      <c r="U198" s="494"/>
      <c r="V198" s="494"/>
      <c r="W198" s="494"/>
      <c r="X198" s="494"/>
      <c r="Y198" s="494"/>
      <c r="Z198" s="494"/>
      <c r="AA198" s="494"/>
    </row>
    <row r="199" spans="3:27" s="495" customFormat="1" ht="10.5">
      <c r="C199" s="494"/>
      <c r="D199" s="494"/>
      <c r="E199" s="494"/>
      <c r="F199" s="494"/>
      <c r="G199" s="494"/>
      <c r="H199" s="494"/>
      <c r="I199" s="494"/>
      <c r="L199" s="494"/>
      <c r="M199" s="494"/>
      <c r="N199" s="494"/>
      <c r="O199" s="494"/>
      <c r="P199" s="494"/>
      <c r="Q199" s="494"/>
      <c r="R199" s="494"/>
      <c r="U199" s="494"/>
      <c r="V199" s="494"/>
      <c r="W199" s="494"/>
      <c r="X199" s="494"/>
      <c r="Y199" s="494"/>
      <c r="Z199" s="494"/>
      <c r="AA199" s="494"/>
    </row>
    <row r="200" spans="3:27" s="495" customFormat="1" ht="10.5">
      <c r="C200" s="494"/>
      <c r="D200" s="494"/>
      <c r="E200" s="494"/>
      <c r="F200" s="494"/>
      <c r="G200" s="494"/>
      <c r="H200" s="494"/>
      <c r="I200" s="494"/>
      <c r="L200" s="494"/>
      <c r="M200" s="494"/>
      <c r="N200" s="494"/>
      <c r="O200" s="494"/>
      <c r="P200" s="494"/>
      <c r="Q200" s="494"/>
      <c r="R200" s="494"/>
      <c r="U200" s="494"/>
      <c r="V200" s="494"/>
      <c r="W200" s="494"/>
      <c r="X200" s="494"/>
      <c r="Y200" s="494"/>
      <c r="Z200" s="494"/>
      <c r="AA200" s="494"/>
    </row>
    <row r="201" spans="3:27" s="495" customFormat="1" ht="10.5">
      <c r="C201" s="494"/>
      <c r="D201" s="494"/>
      <c r="E201" s="494"/>
      <c r="F201" s="494"/>
      <c r="G201" s="494"/>
      <c r="H201" s="494"/>
      <c r="I201" s="494"/>
      <c r="L201" s="494"/>
      <c r="M201" s="494"/>
      <c r="N201" s="494"/>
      <c r="O201" s="494"/>
      <c r="P201" s="494"/>
      <c r="Q201" s="494"/>
      <c r="R201" s="494"/>
      <c r="U201" s="494"/>
      <c r="V201" s="494"/>
      <c r="W201" s="494"/>
      <c r="X201" s="494"/>
      <c r="Y201" s="494"/>
      <c r="Z201" s="494"/>
      <c r="AA201" s="494"/>
    </row>
    <row r="202" spans="3:27" s="495" customFormat="1" ht="10.5">
      <c r="C202" s="494"/>
      <c r="D202" s="494"/>
      <c r="E202" s="494"/>
      <c r="F202" s="494"/>
      <c r="G202" s="494"/>
      <c r="H202" s="494"/>
      <c r="I202" s="494"/>
      <c r="L202" s="494"/>
      <c r="M202" s="494"/>
      <c r="N202" s="494"/>
      <c r="O202" s="494"/>
      <c r="P202" s="494"/>
      <c r="Q202" s="494"/>
      <c r="R202" s="494"/>
      <c r="U202" s="494"/>
      <c r="V202" s="494"/>
      <c r="W202" s="494"/>
      <c r="X202" s="494"/>
      <c r="Y202" s="494"/>
      <c r="Z202" s="494"/>
      <c r="AA202" s="494"/>
    </row>
    <row r="203" spans="3:27" s="495" customFormat="1" ht="10.5">
      <c r="C203" s="494"/>
      <c r="D203" s="494"/>
      <c r="E203" s="494"/>
      <c r="F203" s="494"/>
      <c r="G203" s="494"/>
      <c r="H203" s="494"/>
      <c r="I203" s="494"/>
      <c r="L203" s="494"/>
      <c r="M203" s="494"/>
      <c r="N203" s="494"/>
      <c r="O203" s="494"/>
      <c r="P203" s="494"/>
      <c r="Q203" s="494"/>
      <c r="R203" s="494"/>
      <c r="U203" s="494"/>
      <c r="V203" s="494"/>
      <c r="W203" s="494"/>
      <c r="X203" s="494"/>
      <c r="Y203" s="494"/>
      <c r="Z203" s="494"/>
      <c r="AA203" s="494"/>
    </row>
    <row r="204" spans="3:27" s="495" customFormat="1" ht="10.5">
      <c r="C204" s="494"/>
      <c r="D204" s="494"/>
      <c r="E204" s="494"/>
      <c r="F204" s="494"/>
      <c r="G204" s="494"/>
      <c r="H204" s="494"/>
      <c r="I204" s="494"/>
      <c r="L204" s="494"/>
      <c r="M204" s="494"/>
      <c r="N204" s="494"/>
      <c r="O204" s="494"/>
      <c r="P204" s="494"/>
      <c r="Q204" s="494"/>
      <c r="R204" s="494"/>
      <c r="U204" s="494"/>
      <c r="V204" s="494"/>
      <c r="W204" s="494"/>
      <c r="X204" s="494"/>
      <c r="Y204" s="494"/>
      <c r="Z204" s="494"/>
      <c r="AA204" s="494"/>
    </row>
    <row r="205" spans="3:27" s="495" customFormat="1" ht="10.5">
      <c r="C205" s="494"/>
      <c r="D205" s="494"/>
      <c r="E205" s="494"/>
      <c r="F205" s="494"/>
      <c r="G205" s="494"/>
      <c r="H205" s="494"/>
      <c r="I205" s="494"/>
      <c r="L205" s="494"/>
      <c r="M205" s="494"/>
      <c r="N205" s="494"/>
      <c r="O205" s="494"/>
      <c r="P205" s="494"/>
      <c r="Q205" s="494"/>
      <c r="R205" s="494"/>
      <c r="U205" s="494"/>
      <c r="V205" s="494"/>
      <c r="W205" s="494"/>
      <c r="X205" s="494"/>
      <c r="Y205" s="494"/>
      <c r="Z205" s="494"/>
      <c r="AA205" s="494"/>
    </row>
    <row r="206" spans="3:27" s="495" customFormat="1" ht="10.5">
      <c r="C206" s="494"/>
      <c r="D206" s="494"/>
      <c r="E206" s="494"/>
      <c r="F206" s="494"/>
      <c r="G206" s="494"/>
      <c r="H206" s="494"/>
      <c r="I206" s="494"/>
      <c r="L206" s="494"/>
      <c r="M206" s="494"/>
      <c r="N206" s="494"/>
      <c r="O206" s="494"/>
      <c r="P206" s="494"/>
      <c r="Q206" s="494"/>
      <c r="R206" s="494"/>
      <c r="U206" s="494"/>
      <c r="V206" s="494"/>
      <c r="W206" s="494"/>
      <c r="X206" s="494"/>
      <c r="Y206" s="494"/>
      <c r="Z206" s="494"/>
      <c r="AA206" s="494"/>
    </row>
    <row r="207" spans="3:27" s="495" customFormat="1" ht="10.5">
      <c r="C207" s="494"/>
      <c r="D207" s="494"/>
      <c r="E207" s="494"/>
      <c r="F207" s="494"/>
      <c r="G207" s="494"/>
      <c r="H207" s="494"/>
      <c r="I207" s="494"/>
      <c r="L207" s="494"/>
      <c r="M207" s="494"/>
      <c r="N207" s="494"/>
      <c r="O207" s="494"/>
      <c r="P207" s="494"/>
      <c r="Q207" s="494"/>
      <c r="R207" s="494"/>
      <c r="U207" s="494"/>
      <c r="V207" s="494"/>
      <c r="W207" s="494"/>
      <c r="X207" s="494"/>
      <c r="Y207" s="494"/>
      <c r="Z207" s="494"/>
      <c r="AA207" s="494"/>
    </row>
    <row r="208" spans="3:27" s="495" customFormat="1" ht="10.5">
      <c r="C208" s="494"/>
      <c r="D208" s="494"/>
      <c r="E208" s="494"/>
      <c r="F208" s="494"/>
      <c r="G208" s="494"/>
      <c r="H208" s="494"/>
      <c r="I208" s="494"/>
      <c r="L208" s="494"/>
      <c r="M208" s="494"/>
      <c r="N208" s="494"/>
      <c r="O208" s="494"/>
      <c r="P208" s="494"/>
      <c r="Q208" s="494"/>
      <c r="R208" s="494"/>
      <c r="U208" s="494"/>
      <c r="V208" s="494"/>
      <c r="W208" s="494"/>
      <c r="X208" s="494"/>
      <c r="Y208" s="494"/>
      <c r="Z208" s="494"/>
      <c r="AA208" s="494"/>
    </row>
    <row r="209" spans="3:27" s="495" customFormat="1" ht="10.5">
      <c r="C209" s="494"/>
      <c r="D209" s="494"/>
      <c r="E209" s="494"/>
      <c r="F209" s="494"/>
      <c r="G209" s="494"/>
      <c r="H209" s="494"/>
      <c r="I209" s="494"/>
      <c r="L209" s="494"/>
      <c r="M209" s="494"/>
      <c r="N209" s="494"/>
      <c r="O209" s="494"/>
      <c r="P209" s="494"/>
      <c r="Q209" s="494"/>
      <c r="R209" s="494"/>
      <c r="U209" s="494"/>
      <c r="V209" s="494"/>
      <c r="W209" s="494"/>
      <c r="X209" s="494"/>
      <c r="Y209" s="494"/>
      <c r="Z209" s="494"/>
      <c r="AA209" s="494"/>
    </row>
    <row r="210" spans="3:27" s="495" customFormat="1" ht="10.5">
      <c r="C210" s="494"/>
      <c r="D210" s="494"/>
      <c r="E210" s="494"/>
      <c r="F210" s="494"/>
      <c r="G210" s="494"/>
      <c r="H210" s="494"/>
      <c r="I210" s="494"/>
      <c r="L210" s="494"/>
      <c r="M210" s="494"/>
      <c r="N210" s="494"/>
      <c r="O210" s="494"/>
      <c r="P210" s="494"/>
      <c r="Q210" s="494"/>
      <c r="R210" s="494"/>
      <c r="U210" s="494"/>
      <c r="V210" s="494"/>
      <c r="W210" s="494"/>
      <c r="X210" s="494"/>
      <c r="Y210" s="494"/>
      <c r="Z210" s="494"/>
      <c r="AA210" s="494"/>
    </row>
    <row r="211" spans="3:27" s="495" customFormat="1" ht="10.5">
      <c r="C211" s="494"/>
      <c r="D211" s="494"/>
      <c r="E211" s="494"/>
      <c r="F211" s="494"/>
      <c r="G211" s="494"/>
      <c r="H211" s="494"/>
      <c r="I211" s="494"/>
      <c r="L211" s="494"/>
      <c r="M211" s="494"/>
      <c r="N211" s="494"/>
      <c r="O211" s="494"/>
      <c r="P211" s="494"/>
      <c r="Q211" s="494"/>
      <c r="R211" s="494"/>
      <c r="U211" s="494"/>
      <c r="V211" s="494"/>
      <c r="W211" s="494"/>
      <c r="X211" s="494"/>
      <c r="Y211" s="494"/>
      <c r="Z211" s="494"/>
      <c r="AA211" s="494"/>
    </row>
    <row r="212" spans="3:27" s="495" customFormat="1" ht="10.5">
      <c r="C212" s="494"/>
      <c r="D212" s="494"/>
      <c r="E212" s="494"/>
      <c r="F212" s="494"/>
      <c r="G212" s="494"/>
      <c r="H212" s="494"/>
      <c r="I212" s="494"/>
      <c r="L212" s="494"/>
      <c r="M212" s="494"/>
      <c r="N212" s="494"/>
      <c r="O212" s="494"/>
      <c r="P212" s="494"/>
      <c r="Q212" s="494"/>
      <c r="R212" s="494"/>
      <c r="U212" s="494"/>
      <c r="V212" s="494"/>
      <c r="W212" s="494"/>
      <c r="X212" s="494"/>
      <c r="Y212" s="494"/>
      <c r="Z212" s="494"/>
      <c r="AA212" s="494"/>
    </row>
    <row r="213" spans="3:27" s="495" customFormat="1" ht="10.5">
      <c r="C213" s="494"/>
      <c r="D213" s="494"/>
      <c r="E213" s="494"/>
      <c r="F213" s="494"/>
      <c r="G213" s="494"/>
      <c r="H213" s="494"/>
      <c r="I213" s="494"/>
      <c r="L213" s="494"/>
      <c r="M213" s="494"/>
      <c r="N213" s="494"/>
      <c r="O213" s="494"/>
      <c r="P213" s="494"/>
      <c r="Q213" s="494"/>
      <c r="R213" s="494"/>
      <c r="U213" s="494"/>
      <c r="V213" s="494"/>
      <c r="W213" s="494"/>
      <c r="X213" s="494"/>
      <c r="Y213" s="494"/>
      <c r="Z213" s="494"/>
      <c r="AA213" s="494"/>
    </row>
    <row r="214" spans="3:27" s="495" customFormat="1" ht="10.5">
      <c r="C214" s="494"/>
      <c r="D214" s="494"/>
      <c r="E214" s="494"/>
      <c r="F214" s="494"/>
      <c r="G214" s="494"/>
      <c r="H214" s="494"/>
      <c r="I214" s="494"/>
      <c r="L214" s="494"/>
      <c r="M214" s="494"/>
      <c r="N214" s="494"/>
      <c r="O214" s="494"/>
      <c r="P214" s="494"/>
      <c r="Q214" s="494"/>
      <c r="R214" s="494"/>
      <c r="U214" s="494"/>
      <c r="V214" s="494"/>
      <c r="W214" s="494"/>
      <c r="X214" s="494"/>
      <c r="Y214" s="494"/>
      <c r="Z214" s="494"/>
      <c r="AA214" s="494"/>
    </row>
    <row r="215" spans="3:27" s="495" customFormat="1" ht="10.5">
      <c r="C215" s="494"/>
      <c r="D215" s="494"/>
      <c r="E215" s="494"/>
      <c r="F215" s="494"/>
      <c r="G215" s="494"/>
      <c r="H215" s="494"/>
      <c r="I215" s="494"/>
      <c r="L215" s="494"/>
      <c r="M215" s="494"/>
      <c r="N215" s="494"/>
      <c r="O215" s="494"/>
      <c r="P215" s="494"/>
      <c r="Q215" s="494"/>
      <c r="R215" s="494"/>
      <c r="U215" s="494"/>
      <c r="V215" s="494"/>
      <c r="W215" s="494"/>
      <c r="X215" s="494"/>
      <c r="Y215" s="494"/>
      <c r="Z215" s="494"/>
      <c r="AA215" s="494"/>
    </row>
    <row r="216" spans="3:27" s="495" customFormat="1" ht="10.5">
      <c r="C216" s="494"/>
      <c r="D216" s="494"/>
      <c r="E216" s="494"/>
      <c r="F216" s="494"/>
      <c r="G216" s="494"/>
      <c r="H216" s="494"/>
      <c r="I216" s="494"/>
      <c r="L216" s="494"/>
      <c r="M216" s="494"/>
      <c r="N216" s="494"/>
      <c r="O216" s="494"/>
      <c r="P216" s="494"/>
      <c r="Q216" s="494"/>
      <c r="R216" s="494"/>
      <c r="U216" s="494"/>
      <c r="V216" s="494"/>
      <c r="W216" s="494"/>
      <c r="X216" s="494"/>
      <c r="Y216" s="494"/>
      <c r="Z216" s="494"/>
      <c r="AA216" s="494"/>
    </row>
    <row r="217" spans="3:27" s="495" customFormat="1" ht="10.5">
      <c r="C217" s="494"/>
      <c r="D217" s="494"/>
      <c r="E217" s="494"/>
      <c r="F217" s="494"/>
      <c r="G217" s="494"/>
      <c r="H217" s="494"/>
      <c r="I217" s="494"/>
      <c r="L217" s="494"/>
      <c r="M217" s="494"/>
      <c r="N217" s="494"/>
      <c r="O217" s="494"/>
      <c r="P217" s="494"/>
      <c r="Q217" s="494"/>
      <c r="R217" s="494"/>
      <c r="U217" s="494"/>
      <c r="V217" s="494"/>
      <c r="W217" s="494"/>
      <c r="X217" s="494"/>
      <c r="Y217" s="494"/>
      <c r="Z217" s="494"/>
      <c r="AA217" s="494"/>
    </row>
    <row r="218" spans="3:27" s="495" customFormat="1" ht="10.5">
      <c r="C218" s="494"/>
      <c r="D218" s="494"/>
      <c r="E218" s="494"/>
      <c r="F218" s="494"/>
      <c r="G218" s="494"/>
      <c r="H218" s="494"/>
      <c r="I218" s="494"/>
      <c r="L218" s="494"/>
      <c r="M218" s="494"/>
      <c r="N218" s="494"/>
      <c r="O218" s="494"/>
      <c r="P218" s="494"/>
      <c r="Q218" s="494"/>
      <c r="R218" s="494"/>
      <c r="U218" s="494"/>
      <c r="V218" s="494"/>
      <c r="W218" s="494"/>
      <c r="X218" s="494"/>
      <c r="Y218" s="494"/>
      <c r="Z218" s="494"/>
      <c r="AA218" s="494"/>
    </row>
    <row r="219" spans="3:27" s="495" customFormat="1" ht="10.5">
      <c r="C219" s="494"/>
      <c r="D219" s="494"/>
      <c r="E219" s="494"/>
      <c r="F219" s="494"/>
      <c r="G219" s="494"/>
      <c r="H219" s="494"/>
      <c r="I219" s="494"/>
      <c r="L219" s="494"/>
      <c r="M219" s="494"/>
      <c r="N219" s="494"/>
      <c r="O219" s="494"/>
      <c r="P219" s="494"/>
      <c r="Q219" s="494"/>
      <c r="R219" s="494"/>
      <c r="U219" s="494"/>
      <c r="V219" s="494"/>
      <c r="W219" s="494"/>
      <c r="X219" s="494"/>
      <c r="Y219" s="494"/>
      <c r="Z219" s="494"/>
      <c r="AA219" s="494"/>
    </row>
    <row r="220" spans="3:27" s="495" customFormat="1" ht="10.5">
      <c r="C220" s="494"/>
      <c r="D220" s="494"/>
      <c r="E220" s="494"/>
      <c r="F220" s="494"/>
      <c r="G220" s="494"/>
      <c r="H220" s="494"/>
      <c r="I220" s="494"/>
      <c r="L220" s="494"/>
      <c r="M220" s="494"/>
      <c r="N220" s="494"/>
      <c r="O220" s="494"/>
      <c r="P220" s="494"/>
      <c r="Q220" s="494"/>
      <c r="R220" s="494"/>
      <c r="U220" s="494"/>
      <c r="V220" s="494"/>
      <c r="W220" s="494"/>
      <c r="X220" s="494"/>
      <c r="Y220" s="494"/>
      <c r="Z220" s="494"/>
      <c r="AA220" s="494"/>
    </row>
    <row r="221" spans="3:27" s="495" customFormat="1" ht="10.5">
      <c r="C221" s="494"/>
      <c r="D221" s="494"/>
      <c r="E221" s="494"/>
      <c r="F221" s="494"/>
      <c r="G221" s="494"/>
      <c r="H221" s="494"/>
      <c r="I221" s="494"/>
      <c r="L221" s="494"/>
      <c r="M221" s="494"/>
      <c r="N221" s="494"/>
      <c r="O221" s="494"/>
      <c r="P221" s="494"/>
      <c r="Q221" s="494"/>
      <c r="R221" s="494"/>
      <c r="U221" s="494"/>
      <c r="V221" s="494"/>
      <c r="W221" s="494"/>
      <c r="X221" s="494"/>
      <c r="Y221" s="494"/>
      <c r="Z221" s="494"/>
      <c r="AA221" s="494"/>
    </row>
    <row r="222" spans="3:27" s="495" customFormat="1" ht="10.5">
      <c r="C222" s="494"/>
      <c r="D222" s="494"/>
      <c r="E222" s="494"/>
      <c r="F222" s="494"/>
      <c r="G222" s="494"/>
      <c r="H222" s="494"/>
      <c r="I222" s="494"/>
      <c r="L222" s="494"/>
      <c r="M222" s="494"/>
      <c r="N222" s="494"/>
      <c r="O222" s="494"/>
      <c r="P222" s="494"/>
      <c r="Q222" s="494"/>
      <c r="R222" s="494"/>
      <c r="U222" s="494"/>
      <c r="V222" s="494"/>
      <c r="W222" s="494"/>
      <c r="X222" s="494"/>
      <c r="Y222" s="494"/>
      <c r="Z222" s="494"/>
      <c r="AA222" s="494"/>
    </row>
    <row r="223" spans="3:27" s="495" customFormat="1" ht="10.5">
      <c r="C223" s="494"/>
      <c r="D223" s="494"/>
      <c r="E223" s="494"/>
      <c r="F223" s="494"/>
      <c r="G223" s="494"/>
      <c r="H223" s="494"/>
      <c r="I223" s="494"/>
      <c r="L223" s="494"/>
      <c r="M223" s="494"/>
      <c r="N223" s="494"/>
      <c r="O223" s="494"/>
      <c r="P223" s="494"/>
      <c r="Q223" s="494"/>
      <c r="R223" s="494"/>
      <c r="U223" s="494"/>
      <c r="V223" s="494"/>
      <c r="W223" s="494"/>
      <c r="X223" s="494"/>
      <c r="Y223" s="494"/>
      <c r="Z223" s="494"/>
      <c r="AA223" s="494"/>
    </row>
    <row r="224" spans="3:27" s="495" customFormat="1" ht="10.5">
      <c r="C224" s="494"/>
      <c r="D224" s="494"/>
      <c r="E224" s="494"/>
      <c r="F224" s="494"/>
      <c r="G224" s="494"/>
      <c r="H224" s="494"/>
      <c r="I224" s="494"/>
      <c r="L224" s="494"/>
      <c r="M224" s="494"/>
      <c r="N224" s="494"/>
      <c r="O224" s="494"/>
      <c r="P224" s="494"/>
      <c r="Q224" s="494"/>
      <c r="R224" s="494"/>
      <c r="U224" s="494"/>
      <c r="V224" s="494"/>
      <c r="W224" s="494"/>
      <c r="X224" s="494"/>
      <c r="Y224" s="494"/>
      <c r="Z224" s="494"/>
      <c r="AA224" s="494"/>
    </row>
    <row r="225" spans="3:27" s="495" customFormat="1" ht="10.5">
      <c r="C225" s="494"/>
      <c r="D225" s="494"/>
      <c r="E225" s="494"/>
      <c r="F225" s="494"/>
      <c r="G225" s="494"/>
      <c r="H225" s="494"/>
      <c r="I225" s="494"/>
      <c r="L225" s="494"/>
      <c r="M225" s="494"/>
      <c r="N225" s="494"/>
      <c r="O225" s="494"/>
      <c r="P225" s="494"/>
      <c r="Q225" s="494"/>
      <c r="R225" s="494"/>
      <c r="U225" s="494"/>
      <c r="V225" s="494"/>
      <c r="W225" s="494"/>
      <c r="X225" s="494"/>
      <c r="Y225" s="494"/>
      <c r="Z225" s="494"/>
      <c r="AA225" s="494"/>
    </row>
    <row r="226" spans="3:27" s="495" customFormat="1" ht="10.5">
      <c r="C226" s="494"/>
      <c r="D226" s="494"/>
      <c r="E226" s="494"/>
      <c r="F226" s="494"/>
      <c r="G226" s="494"/>
      <c r="H226" s="494"/>
      <c r="I226" s="494"/>
      <c r="L226" s="494"/>
      <c r="M226" s="494"/>
      <c r="N226" s="494"/>
      <c r="O226" s="494"/>
      <c r="P226" s="494"/>
      <c r="Q226" s="494"/>
      <c r="R226" s="494"/>
      <c r="U226" s="494"/>
      <c r="V226" s="494"/>
      <c r="W226" s="494"/>
      <c r="X226" s="494"/>
      <c r="Y226" s="494"/>
      <c r="Z226" s="494"/>
      <c r="AA226" s="494"/>
    </row>
    <row r="227" spans="3:27" s="495" customFormat="1" ht="10.5">
      <c r="C227" s="494"/>
      <c r="D227" s="494"/>
      <c r="E227" s="494"/>
      <c r="F227" s="494"/>
      <c r="G227" s="494"/>
      <c r="H227" s="494"/>
      <c r="I227" s="494"/>
      <c r="L227" s="494"/>
      <c r="M227" s="494"/>
      <c r="N227" s="494"/>
      <c r="O227" s="494"/>
      <c r="P227" s="494"/>
      <c r="Q227" s="494"/>
      <c r="R227" s="494"/>
      <c r="U227" s="494"/>
      <c r="V227" s="494"/>
      <c r="W227" s="494"/>
      <c r="X227" s="494"/>
      <c r="Y227" s="494"/>
      <c r="Z227" s="494"/>
      <c r="AA227" s="494"/>
    </row>
    <row r="228" spans="3:27" s="495" customFormat="1" ht="10.5">
      <c r="C228" s="494"/>
      <c r="D228" s="494"/>
      <c r="E228" s="494"/>
      <c r="F228" s="494"/>
      <c r="G228" s="494"/>
      <c r="H228" s="494"/>
      <c r="I228" s="494"/>
      <c r="L228" s="494"/>
      <c r="M228" s="494"/>
      <c r="N228" s="494"/>
      <c r="O228" s="494"/>
      <c r="P228" s="494"/>
      <c r="Q228" s="494"/>
      <c r="R228" s="494"/>
      <c r="U228" s="494"/>
      <c r="V228" s="494"/>
      <c r="W228" s="494"/>
      <c r="X228" s="494"/>
      <c r="Y228" s="494"/>
      <c r="Z228" s="494"/>
      <c r="AA228" s="494"/>
    </row>
    <row r="229" spans="3:27" s="495" customFormat="1" ht="10.5">
      <c r="C229" s="494"/>
      <c r="D229" s="494"/>
      <c r="E229" s="494"/>
      <c r="F229" s="494"/>
      <c r="G229" s="494"/>
      <c r="H229" s="494"/>
      <c r="I229" s="494"/>
      <c r="L229" s="494"/>
      <c r="M229" s="494"/>
      <c r="N229" s="494"/>
      <c r="O229" s="494"/>
      <c r="P229" s="494"/>
      <c r="Q229" s="494"/>
      <c r="R229" s="494"/>
      <c r="U229" s="494"/>
      <c r="V229" s="494"/>
      <c r="W229" s="494"/>
      <c r="X229" s="494"/>
      <c r="Y229" s="494"/>
      <c r="Z229" s="494"/>
      <c r="AA229" s="494"/>
    </row>
    <row r="230" spans="3:27" s="495" customFormat="1" ht="10.5">
      <c r="C230" s="494"/>
      <c r="D230" s="494"/>
      <c r="E230" s="494"/>
      <c r="F230" s="494"/>
      <c r="G230" s="494"/>
      <c r="H230" s="494"/>
      <c r="I230" s="494"/>
      <c r="L230" s="494"/>
      <c r="M230" s="494"/>
      <c r="N230" s="494"/>
      <c r="O230" s="494"/>
      <c r="P230" s="494"/>
      <c r="Q230" s="494"/>
      <c r="R230" s="494"/>
      <c r="U230" s="494"/>
      <c r="V230" s="494"/>
      <c r="W230" s="494"/>
      <c r="X230" s="494"/>
      <c r="Y230" s="494"/>
      <c r="Z230" s="494"/>
      <c r="AA230" s="494"/>
    </row>
    <row r="231" spans="3:27" s="495" customFormat="1" ht="10.5">
      <c r="C231" s="494"/>
      <c r="D231" s="494"/>
      <c r="E231" s="494"/>
      <c r="F231" s="494"/>
      <c r="G231" s="494"/>
      <c r="H231" s="494"/>
      <c r="I231" s="494"/>
      <c r="L231" s="494"/>
      <c r="M231" s="494"/>
      <c r="N231" s="494"/>
      <c r="O231" s="494"/>
      <c r="P231" s="494"/>
      <c r="Q231" s="494"/>
      <c r="R231" s="494"/>
      <c r="U231" s="494"/>
      <c r="V231" s="494"/>
      <c r="W231" s="494"/>
      <c r="X231" s="494"/>
      <c r="Y231" s="494"/>
      <c r="Z231" s="494"/>
      <c r="AA231" s="494"/>
    </row>
    <row r="232" spans="3:27" s="495" customFormat="1" ht="10.5">
      <c r="C232" s="494"/>
      <c r="D232" s="494"/>
      <c r="E232" s="494"/>
      <c r="F232" s="494"/>
      <c r="G232" s="494"/>
      <c r="H232" s="494"/>
      <c r="I232" s="494"/>
      <c r="L232" s="494"/>
      <c r="M232" s="494"/>
      <c r="N232" s="494"/>
      <c r="O232" s="494"/>
      <c r="P232" s="494"/>
      <c r="Q232" s="494"/>
      <c r="R232" s="494"/>
      <c r="U232" s="494"/>
      <c r="V232" s="494"/>
      <c r="W232" s="494"/>
      <c r="X232" s="494"/>
      <c r="Y232" s="494"/>
      <c r="Z232" s="494"/>
      <c r="AA232" s="494"/>
    </row>
    <row r="233" spans="3:27" s="495" customFormat="1" ht="10.5">
      <c r="C233" s="494"/>
      <c r="D233" s="494"/>
      <c r="E233" s="494"/>
      <c r="F233" s="494"/>
      <c r="G233" s="494"/>
      <c r="H233" s="494"/>
      <c r="I233" s="494"/>
      <c r="L233" s="494"/>
      <c r="M233" s="494"/>
      <c r="N233" s="494"/>
      <c r="O233" s="494"/>
      <c r="P233" s="494"/>
      <c r="Q233" s="494"/>
      <c r="R233" s="494"/>
      <c r="U233" s="494"/>
      <c r="V233" s="494"/>
      <c r="W233" s="494"/>
      <c r="X233" s="494"/>
      <c r="Y233" s="494"/>
      <c r="Z233" s="494"/>
      <c r="AA233" s="494"/>
    </row>
    <row r="234" spans="3:27" s="495" customFormat="1" ht="10.5">
      <c r="C234" s="494"/>
      <c r="D234" s="494"/>
      <c r="E234" s="494"/>
      <c r="F234" s="494"/>
      <c r="G234" s="494"/>
      <c r="H234" s="494"/>
      <c r="I234" s="494"/>
      <c r="L234" s="494"/>
      <c r="M234" s="494"/>
      <c r="N234" s="494"/>
      <c r="O234" s="494"/>
      <c r="P234" s="494"/>
      <c r="Q234" s="494"/>
      <c r="R234" s="494"/>
      <c r="U234" s="494"/>
      <c r="V234" s="494"/>
      <c r="W234" s="494"/>
      <c r="X234" s="494"/>
      <c r="Y234" s="494"/>
      <c r="Z234" s="494"/>
      <c r="AA234" s="494"/>
    </row>
    <row r="235" spans="3:27" s="495" customFormat="1" ht="10.5">
      <c r="C235" s="494"/>
      <c r="D235" s="494"/>
      <c r="E235" s="494"/>
      <c r="F235" s="494"/>
      <c r="G235" s="494"/>
      <c r="H235" s="494"/>
      <c r="I235" s="494"/>
      <c r="L235" s="494"/>
      <c r="M235" s="494"/>
      <c r="N235" s="494"/>
      <c r="O235" s="494"/>
      <c r="P235" s="494"/>
      <c r="Q235" s="494"/>
      <c r="R235" s="494"/>
      <c r="U235" s="494"/>
      <c r="V235" s="494"/>
      <c r="W235" s="494"/>
      <c r="X235" s="494"/>
      <c r="Y235" s="494"/>
      <c r="Z235" s="494"/>
      <c r="AA235" s="494"/>
    </row>
    <row r="236" spans="3:27" s="495" customFormat="1" ht="10.5">
      <c r="C236" s="494"/>
      <c r="D236" s="494"/>
      <c r="E236" s="494"/>
      <c r="F236" s="494"/>
      <c r="G236" s="494"/>
      <c r="H236" s="494"/>
      <c r="I236" s="494"/>
      <c r="L236" s="494"/>
      <c r="M236" s="494"/>
      <c r="N236" s="494"/>
      <c r="O236" s="494"/>
      <c r="P236" s="494"/>
      <c r="Q236" s="494"/>
      <c r="R236" s="494"/>
      <c r="U236" s="494"/>
      <c r="V236" s="494"/>
      <c r="W236" s="494"/>
      <c r="X236" s="494"/>
      <c r="Y236" s="494"/>
      <c r="Z236" s="494"/>
      <c r="AA236" s="494"/>
    </row>
    <row r="237" spans="3:27" s="495" customFormat="1" ht="10.5">
      <c r="C237" s="494"/>
      <c r="D237" s="494"/>
      <c r="E237" s="494"/>
      <c r="F237" s="494"/>
      <c r="G237" s="494"/>
      <c r="H237" s="494"/>
      <c r="I237" s="494"/>
      <c r="L237" s="494"/>
      <c r="M237" s="494"/>
      <c r="N237" s="494"/>
      <c r="O237" s="494"/>
      <c r="P237" s="494"/>
      <c r="Q237" s="494"/>
      <c r="R237" s="494"/>
      <c r="U237" s="494"/>
      <c r="V237" s="494"/>
      <c r="W237" s="494"/>
      <c r="X237" s="494"/>
      <c r="Y237" s="494"/>
      <c r="Z237" s="494"/>
      <c r="AA237" s="494"/>
    </row>
    <row r="238" spans="3:27" s="495" customFormat="1" ht="10.5">
      <c r="C238" s="494"/>
      <c r="D238" s="494"/>
      <c r="E238" s="494"/>
      <c r="F238" s="494"/>
      <c r="G238" s="494"/>
      <c r="H238" s="494"/>
      <c r="I238" s="494"/>
      <c r="L238" s="494"/>
      <c r="M238" s="494"/>
      <c r="N238" s="494"/>
      <c r="O238" s="494"/>
      <c r="P238" s="494"/>
      <c r="Q238" s="494"/>
      <c r="R238" s="494"/>
      <c r="U238" s="494"/>
      <c r="V238" s="494"/>
      <c r="W238" s="494"/>
      <c r="X238" s="494"/>
      <c r="Y238" s="494"/>
      <c r="Z238" s="494"/>
      <c r="AA238" s="494"/>
    </row>
    <row r="239" spans="3:27" s="495" customFormat="1" ht="10.5">
      <c r="C239" s="494"/>
      <c r="D239" s="494"/>
      <c r="E239" s="494"/>
      <c r="F239" s="494"/>
      <c r="G239" s="494"/>
      <c r="H239" s="494"/>
      <c r="I239" s="494"/>
      <c r="L239" s="494"/>
      <c r="M239" s="494"/>
      <c r="N239" s="494"/>
      <c r="O239" s="494"/>
      <c r="P239" s="494"/>
      <c r="Q239" s="494"/>
      <c r="R239" s="494"/>
      <c r="U239" s="494"/>
      <c r="V239" s="494"/>
      <c r="W239" s="494"/>
      <c r="X239" s="494"/>
      <c r="Y239" s="494"/>
      <c r="Z239" s="494"/>
      <c r="AA239" s="494"/>
    </row>
    <row r="240" spans="3:27" s="495" customFormat="1" ht="10.5">
      <c r="C240" s="494"/>
      <c r="D240" s="494"/>
      <c r="E240" s="494"/>
      <c r="F240" s="494"/>
      <c r="G240" s="494"/>
      <c r="H240" s="494"/>
      <c r="I240" s="494"/>
      <c r="L240" s="494"/>
      <c r="M240" s="494"/>
      <c r="N240" s="494"/>
      <c r="O240" s="494"/>
      <c r="P240" s="494"/>
      <c r="Q240" s="494"/>
      <c r="R240" s="494"/>
      <c r="U240" s="494"/>
      <c r="V240" s="494"/>
      <c r="W240" s="494"/>
      <c r="X240" s="494"/>
      <c r="Y240" s="494"/>
      <c r="Z240" s="494"/>
      <c r="AA240" s="494"/>
    </row>
    <row r="241" spans="3:27" s="495" customFormat="1" ht="10.5">
      <c r="C241" s="494"/>
      <c r="D241" s="494"/>
      <c r="E241" s="494"/>
      <c r="F241" s="494"/>
      <c r="G241" s="494"/>
      <c r="H241" s="494"/>
      <c r="I241" s="494"/>
      <c r="L241" s="494"/>
      <c r="M241" s="494"/>
      <c r="N241" s="494"/>
      <c r="O241" s="494"/>
      <c r="P241" s="494"/>
      <c r="Q241" s="494"/>
      <c r="R241" s="494"/>
      <c r="U241" s="494"/>
      <c r="V241" s="494"/>
      <c r="W241" s="494"/>
      <c r="X241" s="494"/>
      <c r="Y241" s="494"/>
      <c r="Z241" s="494"/>
      <c r="AA241" s="494"/>
    </row>
    <row r="242" spans="3:27" s="495" customFormat="1" ht="10.5">
      <c r="C242" s="494"/>
      <c r="D242" s="494"/>
      <c r="E242" s="494"/>
      <c r="F242" s="494"/>
      <c r="G242" s="494"/>
      <c r="H242" s="494"/>
      <c r="I242" s="494"/>
      <c r="L242" s="494"/>
      <c r="M242" s="494"/>
      <c r="N242" s="494"/>
      <c r="O242" s="494"/>
      <c r="P242" s="494"/>
      <c r="Q242" s="494"/>
      <c r="R242" s="494"/>
      <c r="U242" s="494"/>
      <c r="V242" s="494"/>
      <c r="W242" s="494"/>
      <c r="X242" s="494"/>
      <c r="Y242" s="494"/>
      <c r="Z242" s="494"/>
      <c r="AA242" s="494"/>
    </row>
    <row r="243" spans="3:27" s="495" customFormat="1" ht="10.5">
      <c r="C243" s="494"/>
      <c r="D243" s="494"/>
      <c r="E243" s="494"/>
      <c r="F243" s="494"/>
      <c r="G243" s="494"/>
      <c r="H243" s="494"/>
      <c r="I243" s="494"/>
      <c r="L243" s="494"/>
      <c r="M243" s="494"/>
      <c r="N243" s="494"/>
      <c r="O243" s="494"/>
      <c r="P243" s="494"/>
      <c r="Q243" s="494"/>
      <c r="R243" s="494"/>
      <c r="U243" s="494"/>
      <c r="V243" s="494"/>
      <c r="W243" s="494"/>
      <c r="X243" s="494"/>
      <c r="Y243" s="494"/>
      <c r="Z243" s="494"/>
      <c r="AA243" s="494"/>
    </row>
    <row r="244" spans="3:27" s="495" customFormat="1" ht="10.5">
      <c r="C244" s="494"/>
      <c r="D244" s="494"/>
      <c r="E244" s="494"/>
      <c r="F244" s="494"/>
      <c r="G244" s="494"/>
      <c r="H244" s="494"/>
      <c r="I244" s="494"/>
      <c r="L244" s="494"/>
      <c r="M244" s="494"/>
      <c r="N244" s="494"/>
      <c r="O244" s="494"/>
      <c r="P244" s="494"/>
      <c r="Q244" s="494"/>
      <c r="R244" s="494"/>
      <c r="U244" s="494"/>
      <c r="V244" s="494"/>
      <c r="W244" s="494"/>
      <c r="X244" s="494"/>
      <c r="Y244" s="494"/>
      <c r="Z244" s="494"/>
      <c r="AA244" s="494"/>
    </row>
    <row r="245" spans="3:27" s="495" customFormat="1" ht="10.5">
      <c r="C245" s="494"/>
      <c r="D245" s="494"/>
      <c r="E245" s="494"/>
      <c r="F245" s="494"/>
      <c r="G245" s="494"/>
      <c r="H245" s="494"/>
      <c r="I245" s="494"/>
      <c r="L245" s="494"/>
      <c r="M245" s="494"/>
      <c r="N245" s="494"/>
      <c r="O245" s="494"/>
      <c r="P245" s="494"/>
      <c r="Q245" s="494"/>
      <c r="R245" s="494"/>
      <c r="U245" s="494"/>
      <c r="V245" s="494"/>
      <c r="W245" s="494"/>
      <c r="X245" s="494"/>
      <c r="Y245" s="494"/>
      <c r="Z245" s="494"/>
      <c r="AA245" s="494"/>
    </row>
    <row r="246" spans="3:27" s="495" customFormat="1" ht="10.5">
      <c r="C246" s="494"/>
      <c r="D246" s="494"/>
      <c r="E246" s="494"/>
      <c r="F246" s="494"/>
      <c r="G246" s="494"/>
      <c r="H246" s="494"/>
      <c r="I246" s="494"/>
      <c r="L246" s="494"/>
      <c r="M246" s="494"/>
      <c r="N246" s="494"/>
      <c r="O246" s="494"/>
      <c r="P246" s="494"/>
      <c r="Q246" s="494"/>
      <c r="R246" s="494"/>
      <c r="U246" s="494"/>
      <c r="V246" s="494"/>
      <c r="W246" s="494"/>
      <c r="X246" s="494"/>
      <c r="Y246" s="494"/>
      <c r="Z246" s="494"/>
      <c r="AA246" s="494"/>
    </row>
    <row r="247" spans="3:27" s="495" customFormat="1" ht="10.5">
      <c r="C247" s="494"/>
      <c r="D247" s="494"/>
      <c r="E247" s="494"/>
      <c r="F247" s="494"/>
      <c r="G247" s="494"/>
      <c r="H247" s="494"/>
      <c r="I247" s="494"/>
      <c r="L247" s="494"/>
      <c r="M247" s="494"/>
      <c r="N247" s="494"/>
      <c r="O247" s="494"/>
      <c r="P247" s="494"/>
      <c r="Q247" s="494"/>
      <c r="R247" s="494"/>
      <c r="U247" s="494"/>
      <c r="V247" s="494"/>
      <c r="W247" s="494"/>
      <c r="X247" s="494"/>
      <c r="Y247" s="494"/>
      <c r="Z247" s="494"/>
      <c r="AA247" s="494"/>
    </row>
    <row r="248" spans="3:27" s="495" customFormat="1" ht="10.5">
      <c r="C248" s="494"/>
      <c r="D248" s="494"/>
      <c r="E248" s="494"/>
      <c r="F248" s="494"/>
      <c r="G248" s="494"/>
      <c r="H248" s="494"/>
      <c r="I248" s="494"/>
      <c r="L248" s="494"/>
      <c r="M248" s="494"/>
      <c r="N248" s="494"/>
      <c r="O248" s="494"/>
      <c r="P248" s="494"/>
      <c r="Q248" s="494"/>
      <c r="R248" s="494"/>
      <c r="U248" s="494"/>
      <c r="V248" s="494"/>
      <c r="W248" s="494"/>
      <c r="X248" s="494"/>
      <c r="Y248" s="494"/>
      <c r="Z248" s="494"/>
      <c r="AA248" s="494"/>
    </row>
    <row r="249" spans="3:27" s="495" customFormat="1" ht="10.5">
      <c r="C249" s="494"/>
      <c r="D249" s="494"/>
      <c r="E249" s="494"/>
      <c r="F249" s="494"/>
      <c r="G249" s="494"/>
      <c r="H249" s="494"/>
      <c r="I249" s="494"/>
      <c r="L249" s="494"/>
      <c r="M249" s="494"/>
      <c r="N249" s="494"/>
      <c r="O249" s="494"/>
      <c r="P249" s="494"/>
      <c r="Q249" s="494"/>
      <c r="R249" s="494"/>
      <c r="U249" s="494"/>
      <c r="V249" s="494"/>
      <c r="W249" s="494"/>
      <c r="X249" s="494"/>
      <c r="Y249" s="494"/>
      <c r="Z249" s="494"/>
      <c r="AA249" s="494"/>
    </row>
    <row r="250" spans="3:27" s="495" customFormat="1" ht="10.5">
      <c r="C250" s="494"/>
      <c r="D250" s="494"/>
      <c r="E250" s="494"/>
      <c r="F250" s="494"/>
      <c r="G250" s="494"/>
      <c r="H250" s="494"/>
      <c r="I250" s="494"/>
      <c r="L250" s="494"/>
      <c r="M250" s="494"/>
      <c r="N250" s="494"/>
      <c r="O250" s="494"/>
      <c r="P250" s="494"/>
      <c r="Q250" s="494"/>
      <c r="R250" s="494"/>
      <c r="U250" s="494"/>
      <c r="V250" s="494"/>
      <c r="W250" s="494"/>
      <c r="X250" s="494"/>
      <c r="Y250" s="494"/>
      <c r="Z250" s="494"/>
      <c r="AA250" s="494"/>
    </row>
    <row r="251" spans="3:27" s="495" customFormat="1" ht="10.5">
      <c r="C251" s="494"/>
      <c r="D251" s="494"/>
      <c r="E251" s="494"/>
      <c r="F251" s="494"/>
      <c r="G251" s="494"/>
      <c r="H251" s="494"/>
      <c r="I251" s="494"/>
      <c r="L251" s="494"/>
      <c r="M251" s="494"/>
      <c r="N251" s="494"/>
      <c r="O251" s="494"/>
      <c r="P251" s="494"/>
      <c r="Q251" s="494"/>
      <c r="R251" s="494"/>
      <c r="U251" s="494"/>
      <c r="V251" s="494"/>
      <c r="W251" s="494"/>
      <c r="X251" s="494"/>
      <c r="Y251" s="494"/>
      <c r="Z251" s="494"/>
      <c r="AA251" s="494"/>
    </row>
    <row r="252" spans="3:27" s="495" customFormat="1" ht="10.5">
      <c r="C252" s="494"/>
      <c r="D252" s="494"/>
      <c r="E252" s="494"/>
      <c r="F252" s="494"/>
      <c r="G252" s="494"/>
      <c r="H252" s="494"/>
      <c r="I252" s="494"/>
      <c r="L252" s="494"/>
      <c r="M252" s="494"/>
      <c r="N252" s="494"/>
      <c r="O252" s="494"/>
      <c r="P252" s="494"/>
      <c r="Q252" s="494"/>
      <c r="R252" s="494"/>
      <c r="U252" s="494"/>
      <c r="V252" s="494"/>
      <c r="W252" s="494"/>
      <c r="X252" s="494"/>
      <c r="Y252" s="494"/>
      <c r="Z252" s="494"/>
      <c r="AA252" s="494"/>
    </row>
    <row r="253" spans="3:27" s="495" customFormat="1" ht="10.5">
      <c r="C253" s="494"/>
      <c r="D253" s="494"/>
      <c r="E253" s="494"/>
      <c r="F253" s="494"/>
      <c r="G253" s="494"/>
      <c r="H253" s="494"/>
      <c r="I253" s="494"/>
      <c r="L253" s="494"/>
      <c r="M253" s="494"/>
      <c r="N253" s="494"/>
      <c r="O253" s="494"/>
      <c r="P253" s="494"/>
      <c r="Q253" s="494"/>
      <c r="R253" s="494"/>
      <c r="U253" s="494"/>
      <c r="V253" s="494"/>
      <c r="W253" s="494"/>
      <c r="X253" s="494"/>
      <c r="Y253" s="494"/>
      <c r="Z253" s="494"/>
      <c r="AA253" s="494"/>
    </row>
    <row r="254" spans="3:27" s="495" customFormat="1" ht="10.5">
      <c r="C254" s="494"/>
      <c r="D254" s="494"/>
      <c r="E254" s="494"/>
      <c r="F254" s="494"/>
      <c r="G254" s="494"/>
      <c r="H254" s="494"/>
      <c r="I254" s="494"/>
      <c r="L254" s="494"/>
      <c r="M254" s="494"/>
      <c r="N254" s="494"/>
      <c r="O254" s="494"/>
      <c r="P254" s="494"/>
      <c r="Q254" s="494"/>
      <c r="R254" s="494"/>
      <c r="U254" s="494"/>
      <c r="V254" s="494"/>
      <c r="W254" s="494"/>
      <c r="X254" s="494"/>
      <c r="Y254" s="494"/>
      <c r="Z254" s="494"/>
      <c r="AA254" s="494"/>
    </row>
    <row r="255" spans="3:27" s="495" customFormat="1" ht="10.5">
      <c r="C255" s="494"/>
      <c r="D255" s="494"/>
      <c r="E255" s="494"/>
      <c r="F255" s="494"/>
      <c r="G255" s="494"/>
      <c r="H255" s="494"/>
      <c r="I255" s="494"/>
      <c r="L255" s="494"/>
      <c r="M255" s="494"/>
      <c r="N255" s="494"/>
      <c r="O255" s="494"/>
      <c r="P255" s="494"/>
      <c r="Q255" s="494"/>
      <c r="R255" s="494"/>
      <c r="U255" s="494"/>
      <c r="V255" s="494"/>
      <c r="W255" s="494"/>
      <c r="X255" s="494"/>
      <c r="Y255" s="494"/>
      <c r="Z255" s="494"/>
      <c r="AA255" s="494"/>
    </row>
    <row r="256" spans="3:27" s="495" customFormat="1" ht="10.5">
      <c r="C256" s="494"/>
      <c r="D256" s="494"/>
      <c r="E256" s="494"/>
      <c r="F256" s="494"/>
      <c r="G256" s="494"/>
      <c r="H256" s="494"/>
      <c r="I256" s="494"/>
      <c r="L256" s="494"/>
      <c r="M256" s="494"/>
      <c r="N256" s="494"/>
      <c r="O256" s="494"/>
      <c r="P256" s="494"/>
      <c r="Q256" s="494"/>
      <c r="R256" s="494"/>
      <c r="U256" s="494"/>
      <c r="V256" s="494"/>
      <c r="W256" s="494"/>
      <c r="X256" s="494"/>
      <c r="Y256" s="494"/>
      <c r="Z256" s="494"/>
      <c r="AA256" s="494"/>
    </row>
    <row r="257" spans="3:27" s="495" customFormat="1" ht="10.5">
      <c r="C257" s="494"/>
      <c r="D257" s="494"/>
      <c r="E257" s="494"/>
      <c r="F257" s="494"/>
      <c r="G257" s="494"/>
      <c r="H257" s="494"/>
      <c r="I257" s="494"/>
      <c r="L257" s="494"/>
      <c r="M257" s="494"/>
      <c r="N257" s="494"/>
      <c r="O257" s="494"/>
      <c r="P257" s="494"/>
      <c r="Q257" s="494"/>
      <c r="R257" s="494"/>
      <c r="U257" s="494"/>
      <c r="V257" s="494"/>
      <c r="W257" s="494"/>
      <c r="X257" s="494"/>
      <c r="Y257" s="494"/>
      <c r="Z257" s="494"/>
      <c r="AA257" s="494"/>
    </row>
    <row r="258" spans="3:27" s="495" customFormat="1" ht="10.5">
      <c r="C258" s="494"/>
      <c r="D258" s="494"/>
      <c r="E258" s="494"/>
      <c r="F258" s="494"/>
      <c r="G258" s="494"/>
      <c r="H258" s="494"/>
      <c r="I258" s="494"/>
      <c r="L258" s="494"/>
      <c r="M258" s="494"/>
      <c r="N258" s="494"/>
      <c r="O258" s="494"/>
      <c r="P258" s="494"/>
      <c r="Q258" s="494"/>
      <c r="R258" s="494"/>
      <c r="U258" s="494"/>
      <c r="V258" s="494"/>
      <c r="W258" s="494"/>
      <c r="X258" s="494"/>
      <c r="Y258" s="494"/>
      <c r="Z258" s="494"/>
      <c r="AA258" s="494"/>
    </row>
  </sheetData>
  <mergeCells count="276">
    <mergeCell ref="AA84:AA85"/>
    <mergeCell ref="D86:E86"/>
    <mergeCell ref="G86:H86"/>
    <mergeCell ref="M86:N86"/>
    <mergeCell ref="P86:Q86"/>
    <mergeCell ref="V86:W86"/>
    <mergeCell ref="Y86:Z86"/>
    <mergeCell ref="T84:T85"/>
    <mergeCell ref="V84:W85"/>
    <mergeCell ref="Y84:Z85"/>
    <mergeCell ref="D88:E88"/>
    <mergeCell ref="G88:H88"/>
    <mergeCell ref="M88:N88"/>
    <mergeCell ref="P88:Q88"/>
    <mergeCell ref="V88:W88"/>
    <mergeCell ref="Y88:Z88"/>
    <mergeCell ref="D87:E87"/>
    <mergeCell ref="G87:H87"/>
    <mergeCell ref="M87:N87"/>
    <mergeCell ref="P87:Q87"/>
    <mergeCell ref="V87:W87"/>
    <mergeCell ref="Y87:Z87"/>
    <mergeCell ref="B84:B85"/>
    <mergeCell ref="D84:E85"/>
    <mergeCell ref="G84:H85"/>
    <mergeCell ref="I84:I85"/>
    <mergeCell ref="K84:K85"/>
    <mergeCell ref="M84:N85"/>
    <mergeCell ref="P84:Q85"/>
    <mergeCell ref="R84:R85"/>
    <mergeCell ref="Y81:Y82"/>
    <mergeCell ref="D83:E83"/>
    <mergeCell ref="G83:H83"/>
    <mergeCell ref="M83:N83"/>
    <mergeCell ref="P83:Q83"/>
    <mergeCell ref="V83:W83"/>
    <mergeCell ref="Y83:Z83"/>
    <mergeCell ref="D81:E82"/>
    <mergeCell ref="F81:F82"/>
    <mergeCell ref="G81:G82"/>
    <mergeCell ref="M81:N82"/>
    <mergeCell ref="O81:O82"/>
    <mergeCell ref="P81:P82"/>
    <mergeCell ref="V81:W82"/>
    <mergeCell ref="X81:X82"/>
    <mergeCell ref="D80:E80"/>
    <mergeCell ref="G80:H80"/>
    <mergeCell ref="M80:N80"/>
    <mergeCell ref="P80:Q80"/>
    <mergeCell ref="V80:W80"/>
    <mergeCell ref="Y80:Z80"/>
    <mergeCell ref="D79:E79"/>
    <mergeCell ref="G79:H79"/>
    <mergeCell ref="M79:N79"/>
    <mergeCell ref="P79:Q79"/>
    <mergeCell ref="V79:W79"/>
    <mergeCell ref="Y79:Z79"/>
    <mergeCell ref="D78:F78"/>
    <mergeCell ref="G78:I78"/>
    <mergeCell ref="M78:O78"/>
    <mergeCell ref="P78:R78"/>
    <mergeCell ref="V78:X78"/>
    <mergeCell ref="Y78:AA78"/>
    <mergeCell ref="T76:T77"/>
    <mergeCell ref="U76:U77"/>
    <mergeCell ref="V76:W77"/>
    <mergeCell ref="X76:X77"/>
    <mergeCell ref="Y76:Z77"/>
    <mergeCell ref="AA76:AA77"/>
    <mergeCell ref="K76:K77"/>
    <mergeCell ref="L76:L77"/>
    <mergeCell ref="M76:N77"/>
    <mergeCell ref="O76:O77"/>
    <mergeCell ref="P76:Q77"/>
    <mergeCell ref="R76:R77"/>
    <mergeCell ref="B76:B77"/>
    <mergeCell ref="C76:C77"/>
    <mergeCell ref="D76:E77"/>
    <mergeCell ref="F76:F77"/>
    <mergeCell ref="G76:H77"/>
    <mergeCell ref="I76:I77"/>
    <mergeCell ref="D75:I75"/>
    <mergeCell ref="M75:R75"/>
    <mergeCell ref="V75:AA75"/>
    <mergeCell ref="D74:E74"/>
    <mergeCell ref="G74:H74"/>
    <mergeCell ref="M74:N74"/>
    <mergeCell ref="P74:Q74"/>
    <mergeCell ref="V74:W74"/>
    <mergeCell ref="Y74:Z74"/>
    <mergeCell ref="D73:E73"/>
    <mergeCell ref="G73:H73"/>
    <mergeCell ref="M73:N73"/>
    <mergeCell ref="P73:Q73"/>
    <mergeCell ref="V73:W73"/>
    <mergeCell ref="Y73:Z73"/>
    <mergeCell ref="D72:E72"/>
    <mergeCell ref="G72:H72"/>
    <mergeCell ref="M72:N72"/>
    <mergeCell ref="P72:Q72"/>
    <mergeCell ref="V72:W72"/>
    <mergeCell ref="Y72:Z72"/>
    <mergeCell ref="D71:E71"/>
    <mergeCell ref="G71:H71"/>
    <mergeCell ref="M71:N71"/>
    <mergeCell ref="P71:Q71"/>
    <mergeCell ref="V71:W71"/>
    <mergeCell ref="Y71:Z71"/>
    <mergeCell ref="D70:E70"/>
    <mergeCell ref="G70:H70"/>
    <mergeCell ref="M70:N70"/>
    <mergeCell ref="P70:Q70"/>
    <mergeCell ref="V70:W70"/>
    <mergeCell ref="Y70:Z70"/>
    <mergeCell ref="D69:E69"/>
    <mergeCell ref="G69:H69"/>
    <mergeCell ref="M69:N69"/>
    <mergeCell ref="P69:Q69"/>
    <mergeCell ref="V69:W69"/>
    <mergeCell ref="Y69:Z69"/>
    <mergeCell ref="D68:E68"/>
    <mergeCell ref="G68:H68"/>
    <mergeCell ref="M68:N68"/>
    <mergeCell ref="P68:Q68"/>
    <mergeCell ref="V68:W68"/>
    <mergeCell ref="Y68:Z68"/>
    <mergeCell ref="D67:E67"/>
    <mergeCell ref="G67:H67"/>
    <mergeCell ref="M67:N67"/>
    <mergeCell ref="P67:Q67"/>
    <mergeCell ref="V67:W67"/>
    <mergeCell ref="Y67:Z67"/>
    <mergeCell ref="D66:E66"/>
    <mergeCell ref="G66:H66"/>
    <mergeCell ref="M66:N66"/>
    <mergeCell ref="P66:Q66"/>
    <mergeCell ref="V66:W66"/>
    <mergeCell ref="Y66:Z66"/>
    <mergeCell ref="D65:E65"/>
    <mergeCell ref="G65:H65"/>
    <mergeCell ref="M65:N65"/>
    <mergeCell ref="P65:Q65"/>
    <mergeCell ref="V65:W65"/>
    <mergeCell ref="Y65:Z65"/>
    <mergeCell ref="D64:F64"/>
    <mergeCell ref="G64:I64"/>
    <mergeCell ref="M64:O64"/>
    <mergeCell ref="P64:R64"/>
    <mergeCell ref="V64:X64"/>
    <mergeCell ref="Y64:AA64"/>
    <mergeCell ref="B63:I63"/>
    <mergeCell ref="K63:R63"/>
    <mergeCell ref="T63:AA63"/>
    <mergeCell ref="V49:V50"/>
    <mergeCell ref="W49:W50"/>
    <mergeCell ref="Y49:Y50"/>
    <mergeCell ref="Z49:Z50"/>
    <mergeCell ref="D49:D50"/>
    <mergeCell ref="E49:E50"/>
    <mergeCell ref="G49:G50"/>
    <mergeCell ref="H49:H50"/>
    <mergeCell ref="M49:M50"/>
    <mergeCell ref="N49:N50"/>
    <mergeCell ref="R40:R62"/>
    <mergeCell ref="X40:X62"/>
    <mergeCell ref="P54:P57"/>
    <mergeCell ref="Q54:Q57"/>
    <mergeCell ref="V54:V57"/>
    <mergeCell ref="W54:W57"/>
    <mergeCell ref="Y54:Y57"/>
    <mergeCell ref="Z54:Z57"/>
    <mergeCell ref="D54:D57"/>
    <mergeCell ref="E54:E57"/>
    <mergeCell ref="G54:G57"/>
    <mergeCell ref="H54:H57"/>
    <mergeCell ref="M54:M57"/>
    <mergeCell ref="N54:N57"/>
    <mergeCell ref="AA40:AA62"/>
    <mergeCell ref="V44:V45"/>
    <mergeCell ref="W44:W45"/>
    <mergeCell ref="Y44:Y45"/>
    <mergeCell ref="Z44:Z45"/>
    <mergeCell ref="D39:E39"/>
    <mergeCell ref="G39:H39"/>
    <mergeCell ref="M39:N39"/>
    <mergeCell ref="P39:Q39"/>
    <mergeCell ref="V39:W39"/>
    <mergeCell ref="Y39:Z39"/>
    <mergeCell ref="D44:D45"/>
    <mergeCell ref="E44:E45"/>
    <mergeCell ref="G44:G45"/>
    <mergeCell ref="H44:H45"/>
    <mergeCell ref="M44:M45"/>
    <mergeCell ref="N44:N45"/>
    <mergeCell ref="P44:P45"/>
    <mergeCell ref="Q44:Q45"/>
    <mergeCell ref="F40:F62"/>
    <mergeCell ref="I40:I62"/>
    <mergeCell ref="O40:O62"/>
    <mergeCell ref="P49:P50"/>
    <mergeCell ref="Q49:Q50"/>
    <mergeCell ref="D38:F38"/>
    <mergeCell ref="G38:I38"/>
    <mergeCell ref="M38:O38"/>
    <mergeCell ref="P38:R38"/>
    <mergeCell ref="V38:X38"/>
    <mergeCell ref="Y38:AA38"/>
    <mergeCell ref="B34:G34"/>
    <mergeCell ref="K34:P34"/>
    <mergeCell ref="T34:Y34"/>
    <mergeCell ref="D35:E35"/>
    <mergeCell ref="M35:N35"/>
    <mergeCell ref="V35:W35"/>
    <mergeCell ref="W24:W25"/>
    <mergeCell ref="X24:X25"/>
    <mergeCell ref="Y24:Y25"/>
    <mergeCell ref="M24:M25"/>
    <mergeCell ref="N24:N25"/>
    <mergeCell ref="O24:O25"/>
    <mergeCell ref="P24:P25"/>
    <mergeCell ref="U24:U25"/>
    <mergeCell ref="V24:V25"/>
    <mergeCell ref="C24:C25"/>
    <mergeCell ref="D24:D25"/>
    <mergeCell ref="E24:E25"/>
    <mergeCell ref="F24:F25"/>
    <mergeCell ref="G24:G25"/>
    <mergeCell ref="L24:L25"/>
    <mergeCell ref="D23:E23"/>
    <mergeCell ref="F23:G23"/>
    <mergeCell ref="M23:N23"/>
    <mergeCell ref="O23:P23"/>
    <mergeCell ref="V23:W23"/>
    <mergeCell ref="X23:Y23"/>
    <mergeCell ref="D22:E22"/>
    <mergeCell ref="F22:G22"/>
    <mergeCell ref="M22:N22"/>
    <mergeCell ref="O22:P22"/>
    <mergeCell ref="V22:W22"/>
    <mergeCell ref="X22:Y22"/>
    <mergeCell ref="E20:G20"/>
    <mergeCell ref="N20:P20"/>
    <mergeCell ref="W20:Y20"/>
    <mergeCell ref="E21:G21"/>
    <mergeCell ref="N21:P21"/>
    <mergeCell ref="W21:Y21"/>
    <mergeCell ref="T14:T18"/>
    <mergeCell ref="U14:U18"/>
    <mergeCell ref="X14:X18"/>
    <mergeCell ref="B14:B18"/>
    <mergeCell ref="C14:C18"/>
    <mergeCell ref="F14:F18"/>
    <mergeCell ref="K14:K18"/>
    <mergeCell ref="L14:L18"/>
    <mergeCell ref="O14:O18"/>
    <mergeCell ref="D12:G12"/>
    <mergeCell ref="M12:P12"/>
    <mergeCell ref="V12:Y12"/>
    <mergeCell ref="D13:G13"/>
    <mergeCell ref="M13:P13"/>
    <mergeCell ref="V13:Y13"/>
    <mergeCell ref="B1:G1"/>
    <mergeCell ref="B5:C5"/>
    <mergeCell ref="F5:G5"/>
    <mergeCell ref="K5:L5"/>
    <mergeCell ref="O5:P5"/>
    <mergeCell ref="T5:U5"/>
    <mergeCell ref="X5:Y5"/>
    <mergeCell ref="B3:G3"/>
    <mergeCell ref="K3:P3"/>
    <mergeCell ref="T3:Y3"/>
    <mergeCell ref="B4:G4"/>
    <mergeCell ref="K4:P4"/>
    <mergeCell ref="T4:Y4"/>
    <mergeCell ref="K1:P1"/>
    <mergeCell ref="T1:AA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4ABBF7C1C7746B67DBB5E5E820C86" ma:contentTypeVersion="18" ma:contentTypeDescription="Create a new document." ma:contentTypeScope="" ma:versionID="02a803245a48e0df33c233e00206bb1b">
  <xsd:schema xmlns:xsd="http://www.w3.org/2001/XMLSchema" xmlns:xs="http://www.w3.org/2001/XMLSchema" xmlns:p="http://schemas.microsoft.com/office/2006/metadata/properties" xmlns:ns1="http://schemas.microsoft.com/sharepoint/v3" xmlns:ns2="5a5f7560-ef23-426e-9445-79d6072e4d99" xmlns:ns3="7938ee7b-fcad-4695-8e3b-b9689e77c787" xmlns:ns4="661274d6-7cf2-45a8-bae3-41ea028f8f84" targetNamespace="http://schemas.microsoft.com/office/2006/metadata/properties" ma:root="true" ma:fieldsID="7c6dada1989d18a23569c29bfc9fff03" ns1:_="" ns2:_="" ns3:_="" ns4:_="">
    <xsd:import namespace="http://schemas.microsoft.com/sharepoint/v3"/>
    <xsd:import namespace="5a5f7560-ef23-426e-9445-79d6072e4d99"/>
    <xsd:import namespace="7938ee7b-fcad-4695-8e3b-b9689e77c787"/>
    <xsd:import namespace="661274d6-7cf2-45a8-bae3-41ea028f8f84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f7560-ef23-426e-9445-79d6072e4d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75ee460-dc13-4cba-945c-a1fc6981d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8ee7b-fcad-4695-8e3b-b9689e77c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274d6-7cf2-45a8-bae3-41ea028f8f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7030c2d-d1d5-40e7-a040-000cd587d20d}" ma:internalName="TaxCatchAll" ma:showField="CatchAllData" ma:web="7938ee7b-fcad-4695-8e3b-b9689e77c7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5f7560-ef23-426e-9445-79d6072e4d99">
      <Terms xmlns="http://schemas.microsoft.com/office/infopath/2007/PartnerControls"/>
    </lcf76f155ced4ddcb4097134ff3c332f>
    <_ip_UnifiedCompliancePolicyUIAction xmlns="http://schemas.microsoft.com/sharepoint/v3" xsi:nil="true"/>
    <TaxCatchAll xmlns="661274d6-7cf2-45a8-bae3-41ea028f8f84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2AD54-87C1-49BB-A161-0729548BA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5f7560-ef23-426e-9445-79d6072e4d99"/>
    <ds:schemaRef ds:uri="7938ee7b-fcad-4695-8e3b-b9689e77c787"/>
    <ds:schemaRef ds:uri="661274d6-7cf2-45a8-bae3-41ea028f8f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35B2E0-215D-47F4-84B2-5B6A69CC94D9}">
  <ds:schemaRefs>
    <ds:schemaRef ds:uri="http://schemas.microsoft.com/office/2006/metadata/properties"/>
    <ds:schemaRef ds:uri="http://schemas.microsoft.com/office/infopath/2007/PartnerControls"/>
    <ds:schemaRef ds:uri="5a5f7560-ef23-426e-9445-79d6072e4d99"/>
    <ds:schemaRef ds:uri="http://schemas.microsoft.com/sharepoint/v3"/>
    <ds:schemaRef ds:uri="661274d6-7cf2-45a8-bae3-41ea028f8f84"/>
  </ds:schemaRefs>
</ds:datastoreItem>
</file>

<file path=customXml/itemProps3.xml><?xml version="1.0" encoding="utf-8"?>
<ds:datastoreItem xmlns:ds="http://schemas.openxmlformats.org/officeDocument/2006/customXml" ds:itemID="{F9A9A7A4-71E0-4508-BF89-7259DC071C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Metadata</vt:lpstr>
      <vt:lpstr>2022 Schedule_Old</vt:lpstr>
      <vt:lpstr>Current Rates</vt:lpstr>
      <vt:lpstr>Current Rates_Cleaned</vt:lpstr>
      <vt:lpstr>Current Rates_Hard Codes</vt:lpstr>
      <vt:lpstr>Monthly_Rate</vt:lpstr>
      <vt:lpstr>VAT_2022</vt:lpstr>
      <vt:lpstr>VAT_2025</vt:lpstr>
      <vt:lpstr>VAT_2026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Kwanele Ncube</dc:creator>
  <cp:lastModifiedBy>Thando Nhlapo</cp:lastModifiedBy>
  <cp:lastPrinted>2025-04-14T09:29:45Z</cp:lastPrinted>
  <dcterms:created xsi:type="dcterms:W3CDTF">2025-04-10T07:47:51Z</dcterms:created>
  <dcterms:modified xsi:type="dcterms:W3CDTF">2025-04-14T09:47:41Z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0x010100F454ABBF7C1C7746B67DBB5E5E820C86</vt:lpwstr>
  </property>
</Properties>
</file>